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2" sheetId="1" r:id="rId1"/>
  </sheets>
  <definedNames>
    <definedName name="_xlnm.Print_Titles" localSheetId="0">'приложение 2'!$4:$5</definedName>
    <definedName name="_xlnm.Print_Area" localSheetId="0">'приложение 2'!$A$1:$G$158</definedName>
  </definedNames>
  <calcPr fullCalcOnLoad="1"/>
</workbook>
</file>

<file path=xl/sharedStrings.xml><?xml version="1.0" encoding="utf-8"?>
<sst xmlns="http://schemas.openxmlformats.org/spreadsheetml/2006/main" count="549" uniqueCount="131">
  <si>
    <t>Культура</t>
  </si>
  <si>
    <t>Благоустройство</t>
  </si>
  <si>
    <t xml:space="preserve">В С Е Г О расходов  </t>
  </si>
  <si>
    <t>Объем условно-утвержденных расходов</t>
  </si>
  <si>
    <t>03</t>
  </si>
  <si>
    <t>01</t>
  </si>
  <si>
    <t>02</t>
  </si>
  <si>
    <t>Субвенции местным бюджетам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</si>
  <si>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</si>
  <si>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</si>
  <si>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</si>
  <si>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</si>
  <si>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в том числе за счет безвозмездных поступлений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</si>
  <si>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</si>
  <si>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</si>
  <si>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</si>
  <si>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Прочие межбюджетные трансферты бюджетам субъектов Российской Федерации и муниципальных образований общего характера</t>
  </si>
  <si>
    <t>Резервные фонды</t>
  </si>
  <si>
    <t>всего</t>
  </si>
  <si>
    <t>04</t>
  </si>
  <si>
    <t>09</t>
  </si>
  <si>
    <t>05</t>
  </si>
  <si>
    <t>06</t>
  </si>
  <si>
    <t>08</t>
  </si>
  <si>
    <t>0700000</t>
  </si>
  <si>
    <t>870</t>
  </si>
  <si>
    <t>Резервные средства</t>
  </si>
  <si>
    <t>540</t>
  </si>
  <si>
    <t>Иные межбюджетные трансферты</t>
  </si>
  <si>
    <t>Обслуживание внутреннего государственного и муниципального долга</t>
  </si>
  <si>
    <t>730</t>
  </si>
  <si>
    <t>Обслуживание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</si>
  <si>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</si>
  <si>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</si>
  <si>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</si>
  <si>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</si>
  <si>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</si>
  <si>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Культура и кинематография</t>
  </si>
  <si>
    <t>Обслуживание государственного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</si>
  <si>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</si>
  <si>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</si>
  <si>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</si>
  <si>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</si>
  <si>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</si>
  <si>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Национальная экономика</t>
  </si>
  <si>
    <t>240</t>
  </si>
  <si>
    <t>Дорожное хозяйство (дорожные фонды)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</si>
  <si>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</si>
  <si>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</si>
  <si>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Жилищное хозяйство</t>
  </si>
  <si>
    <t>10</t>
  </si>
  <si>
    <t>Социальная политика</t>
  </si>
  <si>
    <t>Социальное обеспечение населения</t>
  </si>
  <si>
    <t>Образование</t>
  </si>
  <si>
    <t>07</t>
  </si>
  <si>
    <t>Молодежная политика и оздоровление детей</t>
  </si>
  <si>
    <t>0900000</t>
  </si>
  <si>
    <t>9900000</t>
  </si>
  <si>
    <t>9901100</t>
  </si>
  <si>
    <t>Расходы на обеспечение выполнения функций органами местного самоуправления</t>
  </si>
  <si>
    <t>1800000</t>
  </si>
  <si>
    <t>1807820</t>
  </si>
  <si>
    <t>Предоставление межбюджетных трансфертов из бюджета поселения</t>
  </si>
  <si>
    <t>9909000</t>
  </si>
  <si>
    <t>Иные направления расходов</t>
  </si>
  <si>
    <t>1900000</t>
  </si>
  <si>
    <t>1907820</t>
  </si>
  <si>
    <t>9902000</t>
  </si>
  <si>
    <t>Закупка товаров, работ и услуг для муниципальных нужд</t>
  </si>
  <si>
    <t>9907820</t>
  </si>
  <si>
    <t>0100000</t>
  </si>
  <si>
    <t>0107820</t>
  </si>
  <si>
    <t xml:space="preserve">Муниципальная программа "Противодействие коррупции" 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</si>
  <si>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</si>
  <si>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</si>
  <si>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3100000</t>
  </si>
  <si>
    <t>3102000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</si>
  <si>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</si>
  <si>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>Муниципальная программа " Содержание улично-дорожной сети муниципального района Сергиевский"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</si>
  <si>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</t>
  </si>
  <si>
    <t>0400000</t>
  </si>
  <si>
    <t>0407820</t>
  </si>
  <si>
    <t xml:space="preserve"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</si>
  <si>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</si>
  <si>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>0907820</t>
  </si>
  <si>
    <t xml:space="preserve"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</t>
  </si>
  <si>
    <t>0800000</t>
  </si>
  <si>
    <t>0807820</t>
  </si>
  <si>
    <t xml:space="preserve">Муниципальная целевая программа "Развитие  сферы культуры и  туризма на территории муниципального района Сергиевский </t>
  </si>
  <si>
    <t>0707820</t>
  </si>
  <si>
    <t xml:space="preserve">Муниципальная программа  "Устойчивое развитие сельских территорий муниципального района Сергиевский Самарской области" </t>
  </si>
  <si>
    <t>0500000</t>
  </si>
  <si>
    <t>0507820</t>
  </si>
  <si>
    <t>Муниципальная  программа  муниципального района Сергиевский "Молодой семье-доступное жилье"</t>
  </si>
  <si>
    <t>1300000</t>
  </si>
  <si>
    <t>1307820</t>
  </si>
  <si>
    <t>Физическая культура</t>
  </si>
  <si>
    <t>Физическая культура и спорт</t>
  </si>
  <si>
    <t>Обеспечение проведения выборов и референдумов</t>
  </si>
  <si>
    <t>Непрограммные направления расходов местного бюджета</t>
  </si>
  <si>
    <t>Муниципальная программа "Обеспечение реализации политики в сфере строительного комплекса и градостроительной деятельности"</t>
  </si>
  <si>
    <t xml:space="preserve">Наименование </t>
  </si>
  <si>
    <t>Рз</t>
  </si>
  <si>
    <t>ПР</t>
  </si>
  <si>
    <t>ЦСР</t>
  </si>
  <si>
    <t>ВР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</si>
  <si>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</si>
  <si>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</si>
  <si>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</si>
  <si>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</si>
  <si>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</si>
  <si>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</si>
  <si>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Резервный фонд местной администрации</t>
  </si>
  <si>
    <t>9907000</t>
  </si>
  <si>
    <t>Муниципальная программа "Содержание улично-дорожной сети муниципального района Сергиевский"</t>
  </si>
  <si>
    <t>Другие вопросы в области культуры, кинематографии</t>
  </si>
  <si>
    <t>Расходы местного бюджета за счет стимулирующих субсидий на иные цели</t>
  </si>
  <si>
    <t>9907230</t>
  </si>
  <si>
    <t>Расходы местного бюджета за счет стимулирующих субсидий, направленные на развитие сельского хозяйства</t>
  </si>
  <si>
    <t>9907240</t>
  </si>
  <si>
    <t>Муниципальная программа "Сохранение и реконструкция военно-мемориальных объектов на территории Сергиевского района на 2015-2016 годы"</t>
  </si>
  <si>
    <t>9905118</t>
  </si>
  <si>
    <t>Подготовка проектов межевания и проведения кадастровых работ в отношении земельных участков, выделенных в счет земельных долей, находящихся в муниципальной собственности</t>
  </si>
  <si>
    <t>9907359</t>
  </si>
  <si>
    <t>Расходы на обеспечение выполнения функций органов местного самоуправления</t>
  </si>
  <si>
    <t>1831100</t>
  </si>
  <si>
    <t>Реконструкция, строительство, ремонт и укрепление материально-технической базы учреждений культуры, ремонт административных зданий поселений</t>
  </si>
  <si>
    <t xml:space="preserve">Расходы местного бюджета за счет стимулирующих субсидий на иные цели
</t>
  </si>
  <si>
    <t>1907240</t>
  </si>
  <si>
    <t xml:space="preserve">Расходы бюджета за 2015 год по разделам, подразделам, целевым статьям, группам (группам и подгруппам) видов расходов классификации расходов бюджета сельского  поселения Захаркино муниципального района Сергиевский Самарской области </t>
  </si>
  <si>
    <t xml:space="preserve">Приложение № 2                                                                                              к  Решению Собрания представителей сельского поселения  Захаркино муниципального района Сергиевский Самарской области                                                                          № 11 от "26" мая 2016 г.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</si>
</sst>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 vertical="justify" wrapText="1" inden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1" fontId="4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 wrapText="1"/>
    </xf>
    <xf numFmtId="174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justify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161"/>
  <sheetViews>
    <sheetView tabSelected="1" view="pageBreakPreview" zoomScale="85" zoomScaleSheetLayoutView="85" zoomScalePageLayoutView="0" workbookViewId="0" topLeftCell="A1">
      <selection activeCell="I2" sqref="I2"/>
    </sheetView>
  </sheetViews>
  <sheetFormatPr defaultColWidth="8.875" defaultRowHeight="12.75"/>
  <cols>
    <col min="1" max="1" width="46.00390625" style="1" customWidth="1"/>
    <col min="2" max="2" width="9.125" style="1" customWidth="1"/>
    <col min="3" max="3" width="9.125" style="2" customWidth="1"/>
    <col min="4" max="4" width="11.625" style="1" customWidth="1"/>
    <col min="5" max="5" width="10.25390625" style="1" customWidth="1"/>
    <col min="6" max="6" width="22.00390625" style="1" customWidth="1"/>
    <col min="7" max="7" width="20.00390625" style="1" customWidth="1"/>
    <col min="8" max="8" width="21.25390625" style="1" hidden="1" customWidth="1"/>
    <col min="9" max="16384" width="8.875" style="1" customWidth="1"/>
  </cols>
  <sheetData>
    <row r="1" spans="4:8" ht="109.5" customHeight="1">
      <c r="D1" s="35" t="s">
        <v>130</v>
      </c>
      <c r="E1" s="35"/>
      <c r="F1" s="35"/>
      <c r="G1" s="35"/>
      <c r="H1" s="35"/>
    </row>
    <row r="2" spans="1:8" ht="100.5" customHeight="1">
      <c r="A2" s="38" t="s">
        <v>129</v>
      </c>
      <c r="B2" s="38"/>
      <c r="C2" s="38"/>
      <c r="D2" s="38"/>
      <c r="E2" s="38"/>
      <c r="F2" s="38"/>
      <c r="G2" s="38"/>
      <c r="H2" s="26"/>
    </row>
    <row r="3" ht="18" customHeight="1">
      <c r="H3" s="3"/>
    </row>
    <row r="4" spans="1:8" s="21" customFormat="1" ht="36.75" customHeight="1">
      <c r="A4" s="36" t="s">
        <v>101</v>
      </c>
      <c r="B4" s="39" t="s">
        <v>102</v>
      </c>
      <c r="C4" s="39" t="s">
        <v>103</v>
      </c>
      <c r="D4" s="39" t="s">
        <v>104</v>
      </c>
      <c r="E4" s="39" t="s">
        <v>105</v>
      </c>
      <c r="F4" s="34" t="s">
        <v>11</v>
      </c>
      <c r="G4" s="34"/>
      <c r="H4" s="20"/>
    </row>
    <row r="5" spans="1:8" s="21" customFormat="1" ht="93.75" customHeight="1">
      <c r="A5" s="37"/>
      <c r="B5" s="39"/>
      <c r="C5" s="39"/>
      <c r="D5" s="39"/>
      <c r="E5" s="39"/>
      <c r="F5" s="19" t="s">
        <v>18</v>
      </c>
      <c r="G5" s="22" t="s">
        <v>12</v>
      </c>
      <c r="H5" s="23"/>
    </row>
    <row r="6" spans="1:7" ht="18.75">
      <c r="A6" s="27" t="s">
        <v>33</v>
      </c>
      <c r="B6" s="6" t="s">
        <v>5</v>
      </c>
      <c r="C6" s="6"/>
      <c r="D6" s="25"/>
      <c r="E6" s="25"/>
      <c r="F6" s="15">
        <f>F7+F11+F34+F38+F24+F30</f>
        <v>2683.9207699999997</v>
      </c>
      <c r="G6" s="15">
        <f>G7+G11+G34+G38+G24+G30</f>
        <v>297.05637</v>
      </c>
    </row>
    <row r="7" spans="1:7" ht="75">
      <c r="A7" s="4" t="s">
        <v>13</v>
      </c>
      <c r="B7" s="5" t="s">
        <v>5</v>
      </c>
      <c r="C7" s="5" t="s">
        <v>6</v>
      </c>
      <c r="D7" s="6"/>
      <c r="E7" s="6"/>
      <c r="F7" s="7">
        <f aca="true" t="shared" si="0" ref="F7:G9">F8</f>
        <v>117.66107</v>
      </c>
      <c r="G7" s="7">
        <f t="shared" si="0"/>
        <v>0</v>
      </c>
    </row>
    <row r="8" spans="1:7" ht="37.5">
      <c r="A8" s="8" t="s">
        <v>99</v>
      </c>
      <c r="B8" s="9" t="s">
        <v>5</v>
      </c>
      <c r="C8" s="9" t="s">
        <v>6</v>
      </c>
      <c r="D8" s="9" t="s">
        <v>57</v>
      </c>
      <c r="E8" s="9"/>
      <c r="F8" s="10">
        <f t="shared" si="0"/>
        <v>117.66107</v>
      </c>
      <c r="G8" s="10">
        <f t="shared" si="0"/>
        <v>0</v>
      </c>
    </row>
    <row r="9" spans="1:7" ht="56.25">
      <c r="A9" s="8" t="s">
        <v>59</v>
      </c>
      <c r="B9" s="9" t="s">
        <v>5</v>
      </c>
      <c r="C9" s="9" t="s">
        <v>6</v>
      </c>
      <c r="D9" s="9" t="s">
        <v>58</v>
      </c>
      <c r="E9" s="9"/>
      <c r="F9" s="10">
        <f t="shared" si="0"/>
        <v>117.66107</v>
      </c>
      <c r="G9" s="10">
        <f t="shared" si="0"/>
        <v>0</v>
      </c>
    </row>
    <row r="10" spans="1:7" ht="56.25">
      <c r="A10" s="24" t="s">
        <v>40</v>
      </c>
      <c r="B10" s="9" t="s">
        <v>5</v>
      </c>
      <c r="C10" s="9" t="s">
        <v>6</v>
      </c>
      <c r="D10" s="9" t="s">
        <v>58</v>
      </c>
      <c r="E10" s="9" t="s">
        <v>41</v>
      </c>
      <c r="F10" s="10">
        <v>117.66107</v>
      </c>
      <c r="G10" s="10">
        <v>0</v>
      </c>
    </row>
    <row r="11" spans="1:7" ht="112.5">
      <c r="A11" s="4" t="s">
        <v>39</v>
      </c>
      <c r="B11" s="9" t="s">
        <v>5</v>
      </c>
      <c r="C11" s="9" t="s">
        <v>19</v>
      </c>
      <c r="D11" s="11"/>
      <c r="E11" s="11"/>
      <c r="F11" s="7">
        <f>F17+F12</f>
        <v>1692.12435</v>
      </c>
      <c r="G11" s="7">
        <f>G17+G12</f>
        <v>167.66766</v>
      </c>
    </row>
    <row r="12" spans="1:7" ht="93.75">
      <c r="A12" s="4" t="s">
        <v>126</v>
      </c>
      <c r="B12" s="9" t="s">
        <v>5</v>
      </c>
      <c r="C12" s="9" t="s">
        <v>19</v>
      </c>
      <c r="D12" s="11">
        <v>3400000</v>
      </c>
      <c r="E12" s="11"/>
      <c r="F12" s="10">
        <f>F15+F13</f>
        <v>252.57736</v>
      </c>
      <c r="G12" s="10">
        <f>G15+G13</f>
        <v>137.66766</v>
      </c>
    </row>
    <row r="13" spans="1:7" ht="48.75" customHeight="1">
      <c r="A13" s="4" t="s">
        <v>68</v>
      </c>
      <c r="B13" s="9" t="s">
        <v>5</v>
      </c>
      <c r="C13" s="9" t="s">
        <v>19</v>
      </c>
      <c r="D13" s="11">
        <v>3402000</v>
      </c>
      <c r="E13" s="11"/>
      <c r="F13" s="10">
        <f>F14</f>
        <v>114.9097</v>
      </c>
      <c r="G13" s="10">
        <f>G14</f>
        <v>0</v>
      </c>
    </row>
    <row r="14" spans="1:7" ht="56.25">
      <c r="A14" s="4" t="s">
        <v>42</v>
      </c>
      <c r="B14" s="9" t="s">
        <v>5</v>
      </c>
      <c r="C14" s="9" t="s">
        <v>19</v>
      </c>
      <c r="D14" s="11">
        <v>3402000</v>
      </c>
      <c r="E14" s="11">
        <v>240</v>
      </c>
      <c r="F14" s="10">
        <v>114.9097</v>
      </c>
      <c r="G14" s="10">
        <v>0</v>
      </c>
    </row>
    <row r="15" spans="1:7" ht="75">
      <c r="A15" s="4" t="s">
        <v>127</v>
      </c>
      <c r="B15" s="9" t="s">
        <v>5</v>
      </c>
      <c r="C15" s="9" t="s">
        <v>19</v>
      </c>
      <c r="D15" s="11">
        <v>3407240</v>
      </c>
      <c r="E15" s="11"/>
      <c r="F15" s="10">
        <f>F16</f>
        <v>137.66766</v>
      </c>
      <c r="G15" s="10">
        <f>G16</f>
        <v>137.66766</v>
      </c>
    </row>
    <row r="16" spans="1:7" ht="56.25">
      <c r="A16" s="4" t="s">
        <v>42</v>
      </c>
      <c r="B16" s="9" t="s">
        <v>5</v>
      </c>
      <c r="C16" s="9" t="s">
        <v>19</v>
      </c>
      <c r="D16" s="11">
        <v>3407240</v>
      </c>
      <c r="E16" s="11">
        <v>240</v>
      </c>
      <c r="F16" s="10">
        <v>137.66766</v>
      </c>
      <c r="G16" s="10">
        <f>F16</f>
        <v>137.66766</v>
      </c>
    </row>
    <row r="17" spans="1:7" ht="37.5">
      <c r="A17" s="8" t="s">
        <v>99</v>
      </c>
      <c r="B17" s="9" t="s">
        <v>5</v>
      </c>
      <c r="C17" s="9" t="s">
        <v>19</v>
      </c>
      <c r="D17" s="9" t="s">
        <v>57</v>
      </c>
      <c r="E17" s="11"/>
      <c r="F17" s="10">
        <f>F18+F22</f>
        <v>1439.54699</v>
      </c>
      <c r="G17" s="10">
        <f>G18+G22</f>
        <v>30</v>
      </c>
    </row>
    <row r="18" spans="1:7" ht="56.25">
      <c r="A18" s="8" t="s">
        <v>59</v>
      </c>
      <c r="B18" s="9" t="s">
        <v>5</v>
      </c>
      <c r="C18" s="9" t="s">
        <v>19</v>
      </c>
      <c r="D18" s="9" t="s">
        <v>58</v>
      </c>
      <c r="E18" s="11"/>
      <c r="F18" s="10">
        <f>F19+F20+F21</f>
        <v>1409.54699</v>
      </c>
      <c r="G18" s="10">
        <f>G19+G20+G21</f>
        <v>0</v>
      </c>
    </row>
    <row r="19" spans="1:7" ht="56.25">
      <c r="A19" s="24" t="s">
        <v>40</v>
      </c>
      <c r="B19" s="9" t="s">
        <v>5</v>
      </c>
      <c r="C19" s="9" t="s">
        <v>19</v>
      </c>
      <c r="D19" s="9" t="s">
        <v>58</v>
      </c>
      <c r="E19" s="9" t="s">
        <v>41</v>
      </c>
      <c r="F19" s="10">
        <f>908.22733+251.65738</f>
        <v>1159.88471</v>
      </c>
      <c r="G19" s="10">
        <v>0</v>
      </c>
    </row>
    <row r="20" spans="1:7" ht="56.25">
      <c r="A20" s="4" t="s">
        <v>42</v>
      </c>
      <c r="B20" s="9" t="s">
        <v>5</v>
      </c>
      <c r="C20" s="9" t="s">
        <v>19</v>
      </c>
      <c r="D20" s="9" t="s">
        <v>58</v>
      </c>
      <c r="E20" s="11">
        <v>240</v>
      </c>
      <c r="F20" s="10">
        <f>1692.12435-F19-F16-F14-F21-F23</f>
        <v>246.98428</v>
      </c>
      <c r="G20" s="10">
        <v>0</v>
      </c>
    </row>
    <row r="21" spans="1:7" ht="37.5">
      <c r="A21" s="4" t="s">
        <v>43</v>
      </c>
      <c r="B21" s="9" t="s">
        <v>5</v>
      </c>
      <c r="C21" s="9" t="s">
        <v>19</v>
      </c>
      <c r="D21" s="9" t="s">
        <v>58</v>
      </c>
      <c r="E21" s="11">
        <v>850</v>
      </c>
      <c r="F21" s="10">
        <f>2.126+0.552</f>
        <v>2.678</v>
      </c>
      <c r="G21" s="10">
        <v>0</v>
      </c>
    </row>
    <row r="22" spans="1:7" ht="56.25">
      <c r="A22" s="4" t="s">
        <v>116</v>
      </c>
      <c r="B22" s="9" t="s">
        <v>5</v>
      </c>
      <c r="C22" s="9" t="s">
        <v>19</v>
      </c>
      <c r="D22" s="9" t="s">
        <v>119</v>
      </c>
      <c r="E22" s="11"/>
      <c r="F22" s="10">
        <v>30</v>
      </c>
      <c r="G22" s="10">
        <v>30</v>
      </c>
    </row>
    <row r="23" spans="1:7" ht="56.25">
      <c r="A23" s="4" t="s">
        <v>42</v>
      </c>
      <c r="B23" s="9" t="s">
        <v>5</v>
      </c>
      <c r="C23" s="9" t="s">
        <v>19</v>
      </c>
      <c r="D23" s="9" t="s">
        <v>119</v>
      </c>
      <c r="E23" s="11">
        <v>240</v>
      </c>
      <c r="F23" s="10">
        <v>30</v>
      </c>
      <c r="G23" s="10">
        <v>30</v>
      </c>
    </row>
    <row r="24" spans="1:7" ht="78.75" customHeight="1">
      <c r="A24" s="4" t="s">
        <v>32</v>
      </c>
      <c r="B24" s="9" t="s">
        <v>5</v>
      </c>
      <c r="C24" s="9" t="s">
        <v>22</v>
      </c>
      <c r="D24" s="9"/>
      <c r="E24" s="11"/>
      <c r="F24" s="7">
        <f aca="true" t="shared" si="1" ref="F24:G26">F25</f>
        <v>444.61377000000005</v>
      </c>
      <c r="G24" s="7">
        <f t="shared" si="1"/>
        <v>0</v>
      </c>
    </row>
    <row r="25" spans="1:7" ht="96.75" customHeight="1">
      <c r="A25" s="8" t="s">
        <v>74</v>
      </c>
      <c r="B25" s="9" t="s">
        <v>5</v>
      </c>
      <c r="C25" s="9" t="s">
        <v>22</v>
      </c>
      <c r="D25" s="9" t="s">
        <v>60</v>
      </c>
      <c r="E25" s="11"/>
      <c r="F25" s="10">
        <f>F26</f>
        <v>444.61377000000005</v>
      </c>
      <c r="G25" s="10">
        <f t="shared" si="1"/>
        <v>0</v>
      </c>
    </row>
    <row r="26" spans="1:7" ht="37.5">
      <c r="A26" s="8" t="s">
        <v>62</v>
      </c>
      <c r="B26" s="9" t="s">
        <v>5</v>
      </c>
      <c r="C26" s="9" t="s">
        <v>22</v>
      </c>
      <c r="D26" s="9" t="s">
        <v>61</v>
      </c>
      <c r="E26" s="11"/>
      <c r="F26" s="10">
        <f t="shared" si="1"/>
        <v>444.61377000000005</v>
      </c>
      <c r="G26" s="10">
        <f t="shared" si="1"/>
        <v>0</v>
      </c>
    </row>
    <row r="27" spans="1:7" ht="18.75">
      <c r="A27" s="4" t="s">
        <v>28</v>
      </c>
      <c r="B27" s="9" t="s">
        <v>5</v>
      </c>
      <c r="C27" s="9" t="s">
        <v>22</v>
      </c>
      <c r="D27" s="9" t="s">
        <v>61</v>
      </c>
      <c r="E27" s="11">
        <v>540</v>
      </c>
      <c r="F27" s="10">
        <f>340.81857+400-300+F29</f>
        <v>444.61377000000005</v>
      </c>
      <c r="G27" s="10">
        <v>0</v>
      </c>
    </row>
    <row r="28" spans="1:7" ht="56.25" hidden="1">
      <c r="A28" s="4" t="s">
        <v>124</v>
      </c>
      <c r="B28" s="9" t="s">
        <v>5</v>
      </c>
      <c r="C28" s="9" t="s">
        <v>22</v>
      </c>
      <c r="D28" s="9" t="s">
        <v>125</v>
      </c>
      <c r="E28" s="11"/>
      <c r="F28" s="10">
        <f>F29</f>
        <v>3.7952</v>
      </c>
      <c r="G28" s="10">
        <v>0</v>
      </c>
    </row>
    <row r="29" spans="1:7" ht="18.75" hidden="1">
      <c r="A29" s="4" t="s">
        <v>28</v>
      </c>
      <c r="B29" s="9" t="s">
        <v>5</v>
      </c>
      <c r="C29" s="9" t="s">
        <v>22</v>
      </c>
      <c r="D29" s="9" t="s">
        <v>125</v>
      </c>
      <c r="E29" s="11">
        <v>540</v>
      </c>
      <c r="F29" s="10">
        <v>3.7952</v>
      </c>
      <c r="G29" s="10">
        <v>0</v>
      </c>
    </row>
    <row r="30" spans="1:7" ht="42.75" customHeight="1">
      <c r="A30" s="4" t="s">
        <v>98</v>
      </c>
      <c r="B30" s="9" t="s">
        <v>5</v>
      </c>
      <c r="C30" s="9" t="s">
        <v>54</v>
      </c>
      <c r="D30" s="9"/>
      <c r="E30" s="11"/>
      <c r="F30" s="7">
        <f aca="true" t="shared" si="2" ref="F30:G32">F31</f>
        <v>74.776</v>
      </c>
      <c r="G30" s="7">
        <f t="shared" si="2"/>
        <v>0</v>
      </c>
    </row>
    <row r="31" spans="1:7" ht="37.5">
      <c r="A31" s="8" t="s">
        <v>99</v>
      </c>
      <c r="B31" s="9" t="s">
        <v>5</v>
      </c>
      <c r="C31" s="9" t="s">
        <v>54</v>
      </c>
      <c r="D31" s="9" t="s">
        <v>57</v>
      </c>
      <c r="E31" s="11"/>
      <c r="F31" s="10">
        <f t="shared" si="2"/>
        <v>74.776</v>
      </c>
      <c r="G31" s="10">
        <f t="shared" si="2"/>
        <v>0</v>
      </c>
    </row>
    <row r="32" spans="1:7" ht="37.5">
      <c r="A32" s="4" t="s">
        <v>68</v>
      </c>
      <c r="B32" s="9" t="s">
        <v>5</v>
      </c>
      <c r="C32" s="9" t="s">
        <v>54</v>
      </c>
      <c r="D32" s="9" t="s">
        <v>67</v>
      </c>
      <c r="E32" s="11"/>
      <c r="F32" s="10">
        <f t="shared" si="2"/>
        <v>74.776</v>
      </c>
      <c r="G32" s="10">
        <f t="shared" si="2"/>
        <v>0</v>
      </c>
    </row>
    <row r="33" spans="1:7" ht="56.25">
      <c r="A33" s="4" t="s">
        <v>42</v>
      </c>
      <c r="B33" s="9" t="s">
        <v>5</v>
      </c>
      <c r="C33" s="9" t="s">
        <v>54</v>
      </c>
      <c r="D33" s="9" t="s">
        <v>67</v>
      </c>
      <c r="E33" s="11">
        <v>240</v>
      </c>
      <c r="F33" s="10">
        <v>74.776</v>
      </c>
      <c r="G33" s="10">
        <v>0</v>
      </c>
    </row>
    <row r="34" spans="1:7" ht="18.75" hidden="1">
      <c r="A34" s="4" t="s">
        <v>17</v>
      </c>
      <c r="B34" s="9" t="s">
        <v>5</v>
      </c>
      <c r="C34" s="12" t="s">
        <v>9</v>
      </c>
      <c r="D34" s="11"/>
      <c r="E34" s="11"/>
      <c r="F34" s="7">
        <f aca="true" t="shared" si="3" ref="F34:G36">F35</f>
        <v>0</v>
      </c>
      <c r="G34" s="7">
        <f t="shared" si="3"/>
        <v>0</v>
      </c>
    </row>
    <row r="35" spans="1:7" ht="37.5" hidden="1">
      <c r="A35" s="8" t="s">
        <v>99</v>
      </c>
      <c r="B35" s="9" t="s">
        <v>5</v>
      </c>
      <c r="C35" s="12" t="s">
        <v>9</v>
      </c>
      <c r="D35" s="11">
        <v>9900000</v>
      </c>
      <c r="E35" s="11"/>
      <c r="F35" s="10">
        <f t="shared" si="3"/>
        <v>0</v>
      </c>
      <c r="G35" s="10">
        <f t="shared" si="3"/>
        <v>0</v>
      </c>
    </row>
    <row r="36" spans="1:7" ht="37.5" hidden="1">
      <c r="A36" s="4" t="s">
        <v>112</v>
      </c>
      <c r="B36" s="9" t="s">
        <v>5</v>
      </c>
      <c r="C36" s="12" t="s">
        <v>9</v>
      </c>
      <c r="D36" s="9" t="s">
        <v>113</v>
      </c>
      <c r="E36" s="11"/>
      <c r="F36" s="10">
        <f t="shared" si="3"/>
        <v>0</v>
      </c>
      <c r="G36" s="10">
        <f t="shared" si="3"/>
        <v>0</v>
      </c>
    </row>
    <row r="37" spans="1:7" ht="18.75" hidden="1">
      <c r="A37" s="4" t="s">
        <v>26</v>
      </c>
      <c r="B37" s="9" t="s">
        <v>5</v>
      </c>
      <c r="C37" s="12" t="s">
        <v>9</v>
      </c>
      <c r="D37" s="11">
        <v>9907990</v>
      </c>
      <c r="E37" s="9" t="s">
        <v>25</v>
      </c>
      <c r="F37" s="10">
        <v>0</v>
      </c>
      <c r="G37" s="10">
        <v>0</v>
      </c>
    </row>
    <row r="38" spans="1:7" ht="27" customHeight="1">
      <c r="A38" s="4" t="s">
        <v>8</v>
      </c>
      <c r="B38" s="9" t="s">
        <v>5</v>
      </c>
      <c r="C38" s="12" t="s">
        <v>15</v>
      </c>
      <c r="D38" s="11"/>
      <c r="E38" s="11"/>
      <c r="F38" s="7">
        <f>F44+F39</f>
        <v>354.74558</v>
      </c>
      <c r="G38" s="7">
        <f>G44+G39</f>
        <v>129.38871</v>
      </c>
    </row>
    <row r="39" spans="1:7" ht="78.75" customHeight="1">
      <c r="A39" s="4" t="s">
        <v>100</v>
      </c>
      <c r="B39" s="9" t="s">
        <v>5</v>
      </c>
      <c r="C39" s="12" t="s">
        <v>15</v>
      </c>
      <c r="D39" s="9" t="s">
        <v>65</v>
      </c>
      <c r="E39" s="11"/>
      <c r="F39" s="10">
        <f>F42+F40</f>
        <v>182.14634999999998</v>
      </c>
      <c r="G39" s="10">
        <f>G42+G40</f>
        <v>129.38871</v>
      </c>
    </row>
    <row r="40" spans="1:7" ht="78.75" customHeight="1">
      <c r="A40" s="4" t="s">
        <v>116</v>
      </c>
      <c r="B40" s="9" t="s">
        <v>5</v>
      </c>
      <c r="C40" s="12" t="s">
        <v>15</v>
      </c>
      <c r="D40" s="9" t="s">
        <v>128</v>
      </c>
      <c r="E40" s="11"/>
      <c r="F40" s="10">
        <f>F41</f>
        <v>129.38871</v>
      </c>
      <c r="G40" s="10">
        <f>F40</f>
        <v>129.38871</v>
      </c>
    </row>
    <row r="41" spans="1:7" ht="78.75" customHeight="1">
      <c r="A41" s="4" t="s">
        <v>28</v>
      </c>
      <c r="B41" s="9" t="s">
        <v>5</v>
      </c>
      <c r="C41" s="12" t="s">
        <v>15</v>
      </c>
      <c r="D41" s="9" t="s">
        <v>128</v>
      </c>
      <c r="E41" s="11">
        <v>540</v>
      </c>
      <c r="F41" s="10">
        <v>129.38871</v>
      </c>
      <c r="G41" s="10">
        <f>F41</f>
        <v>129.38871</v>
      </c>
    </row>
    <row r="42" spans="1:7" ht="43.5" customHeight="1">
      <c r="A42" s="8" t="s">
        <v>62</v>
      </c>
      <c r="B42" s="9" t="s">
        <v>5</v>
      </c>
      <c r="C42" s="12" t="s">
        <v>15</v>
      </c>
      <c r="D42" s="9" t="s">
        <v>66</v>
      </c>
      <c r="E42" s="11"/>
      <c r="F42" s="10">
        <f>F43</f>
        <v>52.75763999999998</v>
      </c>
      <c r="G42" s="10">
        <f>G43</f>
        <v>0</v>
      </c>
    </row>
    <row r="43" spans="1:7" ht="23.25" customHeight="1">
      <c r="A43" s="4" t="s">
        <v>28</v>
      </c>
      <c r="B43" s="9" t="s">
        <v>5</v>
      </c>
      <c r="C43" s="12" t="s">
        <v>15</v>
      </c>
      <c r="D43" s="9" t="s">
        <v>66</v>
      </c>
      <c r="E43" s="11">
        <v>540</v>
      </c>
      <c r="F43" s="10">
        <f>352.75764-300</f>
        <v>52.75763999999998</v>
      </c>
      <c r="G43" s="10">
        <v>0</v>
      </c>
    </row>
    <row r="44" spans="1:7" ht="37.5">
      <c r="A44" s="8" t="s">
        <v>99</v>
      </c>
      <c r="B44" s="9" t="s">
        <v>5</v>
      </c>
      <c r="C44" s="12" t="s">
        <v>15</v>
      </c>
      <c r="D44" s="9" t="s">
        <v>57</v>
      </c>
      <c r="E44" s="11"/>
      <c r="F44" s="10">
        <f>F45+F51+F47+F49</f>
        <v>172.59923</v>
      </c>
      <c r="G44" s="10">
        <f>G45+G51+G47+G49</f>
        <v>0</v>
      </c>
    </row>
    <row r="45" spans="1:7" ht="37.5" hidden="1">
      <c r="A45" s="4" t="s">
        <v>68</v>
      </c>
      <c r="B45" s="9" t="s">
        <v>5</v>
      </c>
      <c r="C45" s="12" t="s">
        <v>15</v>
      </c>
      <c r="D45" s="9" t="s">
        <v>67</v>
      </c>
      <c r="E45" s="11"/>
      <c r="F45" s="10">
        <f>F46</f>
        <v>0</v>
      </c>
      <c r="G45" s="10">
        <f>G46</f>
        <v>0</v>
      </c>
    </row>
    <row r="46" spans="1:7" ht="56.25" hidden="1">
      <c r="A46" s="4" t="s">
        <v>42</v>
      </c>
      <c r="B46" s="9" t="s">
        <v>5</v>
      </c>
      <c r="C46" s="12" t="s">
        <v>15</v>
      </c>
      <c r="D46" s="9" t="s">
        <v>67</v>
      </c>
      <c r="E46" s="11">
        <v>240</v>
      </c>
      <c r="F46" s="10">
        <v>0</v>
      </c>
      <c r="G46" s="10">
        <v>0</v>
      </c>
    </row>
    <row r="47" spans="1:7" ht="37.5">
      <c r="A47" s="4" t="s">
        <v>68</v>
      </c>
      <c r="B47" s="9" t="s">
        <v>5</v>
      </c>
      <c r="C47" s="12" t="s">
        <v>15</v>
      </c>
      <c r="D47" s="9" t="s">
        <v>67</v>
      </c>
      <c r="E47" s="11"/>
      <c r="F47" s="10">
        <f>F48</f>
        <v>41.5</v>
      </c>
      <c r="G47" s="10">
        <f>G48</f>
        <v>0</v>
      </c>
    </row>
    <row r="48" spans="1:7" ht="56.25">
      <c r="A48" s="4" t="s">
        <v>42</v>
      </c>
      <c r="B48" s="9" t="s">
        <v>5</v>
      </c>
      <c r="C48" s="12" t="s">
        <v>15</v>
      </c>
      <c r="D48" s="9" t="s">
        <v>67</v>
      </c>
      <c r="E48" s="11">
        <v>240</v>
      </c>
      <c r="F48" s="10">
        <v>41.5</v>
      </c>
      <c r="G48" s="10">
        <v>0</v>
      </c>
    </row>
    <row r="49" spans="1:7" ht="56.25" hidden="1">
      <c r="A49" s="4" t="s">
        <v>116</v>
      </c>
      <c r="B49" s="9" t="s">
        <v>5</v>
      </c>
      <c r="C49" s="12" t="s">
        <v>15</v>
      </c>
      <c r="D49" s="9" t="s">
        <v>119</v>
      </c>
      <c r="E49" s="11"/>
      <c r="F49" s="10">
        <f>F50</f>
        <v>0</v>
      </c>
      <c r="G49" s="10">
        <f>G50</f>
        <v>0</v>
      </c>
    </row>
    <row r="50" spans="1:7" ht="56.25" hidden="1">
      <c r="A50" s="4" t="s">
        <v>42</v>
      </c>
      <c r="B50" s="9" t="s">
        <v>5</v>
      </c>
      <c r="C50" s="12" t="s">
        <v>15</v>
      </c>
      <c r="D50" s="9" t="s">
        <v>119</v>
      </c>
      <c r="E50" s="11">
        <v>240</v>
      </c>
      <c r="F50" s="10">
        <v>0</v>
      </c>
      <c r="G50" s="10">
        <f>F50</f>
        <v>0</v>
      </c>
    </row>
    <row r="51" spans="1:7" ht="37.5">
      <c r="A51" s="8" t="s">
        <v>62</v>
      </c>
      <c r="B51" s="9" t="s">
        <v>5</v>
      </c>
      <c r="C51" s="12" t="s">
        <v>15</v>
      </c>
      <c r="D51" s="9" t="s">
        <v>69</v>
      </c>
      <c r="E51" s="11"/>
      <c r="F51" s="10">
        <f>F52</f>
        <v>131.09923</v>
      </c>
      <c r="G51" s="10">
        <f>G52</f>
        <v>0</v>
      </c>
    </row>
    <row r="52" spans="1:7" ht="24" customHeight="1">
      <c r="A52" s="4" t="s">
        <v>28</v>
      </c>
      <c r="B52" s="9" t="s">
        <v>5</v>
      </c>
      <c r="C52" s="12" t="s">
        <v>15</v>
      </c>
      <c r="D52" s="9" t="s">
        <v>69</v>
      </c>
      <c r="E52" s="11">
        <v>540</v>
      </c>
      <c r="F52" s="10">
        <v>131.09923</v>
      </c>
      <c r="G52" s="10">
        <v>0</v>
      </c>
    </row>
    <row r="53" spans="1:7" ht="29.25" customHeight="1">
      <c r="A53" s="27" t="s">
        <v>106</v>
      </c>
      <c r="B53" s="28" t="s">
        <v>6</v>
      </c>
      <c r="C53" s="29"/>
      <c r="D53" s="28"/>
      <c r="E53" s="30"/>
      <c r="F53" s="7">
        <f>F54</f>
        <v>67.8</v>
      </c>
      <c r="G53" s="7">
        <f>G54</f>
        <v>67.8</v>
      </c>
    </row>
    <row r="54" spans="1:7" ht="37.5">
      <c r="A54" s="4" t="s">
        <v>107</v>
      </c>
      <c r="B54" s="9" t="s">
        <v>6</v>
      </c>
      <c r="C54" s="12" t="s">
        <v>4</v>
      </c>
      <c r="D54" s="9"/>
      <c r="E54" s="11"/>
      <c r="F54" s="10">
        <f>F55</f>
        <v>67.8</v>
      </c>
      <c r="G54" s="10">
        <f>G55</f>
        <v>67.8</v>
      </c>
    </row>
    <row r="55" spans="1:7" ht="56.25">
      <c r="A55" s="4" t="s">
        <v>108</v>
      </c>
      <c r="B55" s="9" t="s">
        <v>6</v>
      </c>
      <c r="C55" s="12" t="s">
        <v>4</v>
      </c>
      <c r="D55" s="9" t="s">
        <v>121</v>
      </c>
      <c r="E55" s="11"/>
      <c r="F55" s="10">
        <f>F56+F57</f>
        <v>67.8</v>
      </c>
      <c r="G55" s="10">
        <f>G56+G57</f>
        <v>67.8</v>
      </c>
    </row>
    <row r="56" spans="1:7" ht="56.25">
      <c r="A56" s="24" t="s">
        <v>40</v>
      </c>
      <c r="B56" s="9" t="s">
        <v>6</v>
      </c>
      <c r="C56" s="12" t="s">
        <v>4</v>
      </c>
      <c r="D56" s="9" t="s">
        <v>121</v>
      </c>
      <c r="E56" s="11">
        <v>120</v>
      </c>
      <c r="F56" s="10">
        <f>49.2445+14.8205</f>
        <v>64.065</v>
      </c>
      <c r="G56" s="10">
        <f>F56</f>
        <v>64.065</v>
      </c>
    </row>
    <row r="57" spans="1:7" ht="56.25">
      <c r="A57" s="4" t="s">
        <v>42</v>
      </c>
      <c r="B57" s="9" t="s">
        <v>6</v>
      </c>
      <c r="C57" s="12" t="s">
        <v>4</v>
      </c>
      <c r="D57" s="9" t="s">
        <v>121</v>
      </c>
      <c r="E57" s="11">
        <v>240</v>
      </c>
      <c r="F57" s="10">
        <f>1.994+1.741</f>
        <v>3.7350000000000003</v>
      </c>
      <c r="G57" s="10">
        <f>F57</f>
        <v>3.7350000000000003</v>
      </c>
    </row>
    <row r="58" spans="1:7" ht="42.75" customHeight="1">
      <c r="A58" s="27" t="s">
        <v>34</v>
      </c>
      <c r="B58" s="28" t="s">
        <v>4</v>
      </c>
      <c r="C58" s="28"/>
      <c r="D58" s="29"/>
      <c r="E58" s="30"/>
      <c r="F58" s="7">
        <f>F59+F66</f>
        <v>179.61927</v>
      </c>
      <c r="G58" s="7">
        <f>G59+G66</f>
        <v>0</v>
      </c>
    </row>
    <row r="59" spans="1:7" ht="75">
      <c r="A59" s="4" t="s">
        <v>14</v>
      </c>
      <c r="B59" s="9" t="s">
        <v>4</v>
      </c>
      <c r="C59" s="9" t="s">
        <v>20</v>
      </c>
      <c r="D59" s="12"/>
      <c r="E59" s="11"/>
      <c r="F59" s="10">
        <f>F60</f>
        <v>170.801</v>
      </c>
      <c r="G59" s="10">
        <f>G60</f>
        <v>0</v>
      </c>
    </row>
    <row r="60" spans="1:7" ht="37.5">
      <c r="A60" s="8" t="s">
        <v>99</v>
      </c>
      <c r="B60" s="9" t="s">
        <v>4</v>
      </c>
      <c r="C60" s="9" t="s">
        <v>20</v>
      </c>
      <c r="D60" s="9" t="s">
        <v>57</v>
      </c>
      <c r="E60" s="11"/>
      <c r="F60" s="10">
        <f>F61+F64</f>
        <v>170.801</v>
      </c>
      <c r="G60" s="10">
        <f>G61+G64</f>
        <v>0</v>
      </c>
    </row>
    <row r="61" spans="1:7" ht="37.5">
      <c r="A61" s="4" t="s">
        <v>68</v>
      </c>
      <c r="B61" s="9" t="s">
        <v>4</v>
      </c>
      <c r="C61" s="9" t="s">
        <v>20</v>
      </c>
      <c r="D61" s="9" t="s">
        <v>67</v>
      </c>
      <c r="E61" s="11"/>
      <c r="F61" s="10">
        <f>F63+F62</f>
        <v>165.40099999999998</v>
      </c>
      <c r="G61" s="10">
        <f>G63+G62</f>
        <v>0</v>
      </c>
    </row>
    <row r="62" spans="1:7" ht="56.25">
      <c r="A62" s="24" t="s">
        <v>40</v>
      </c>
      <c r="B62" s="9" t="s">
        <v>4</v>
      </c>
      <c r="C62" s="9" t="s">
        <v>20</v>
      </c>
      <c r="D62" s="9" t="s">
        <v>67</v>
      </c>
      <c r="E62" s="11">
        <v>120</v>
      </c>
      <c r="F62" s="10">
        <v>2.498</v>
      </c>
      <c r="G62" s="10">
        <v>0</v>
      </c>
    </row>
    <row r="63" spans="1:7" ht="56.25">
      <c r="A63" s="4" t="s">
        <v>42</v>
      </c>
      <c r="B63" s="9" t="s">
        <v>4</v>
      </c>
      <c r="C63" s="9" t="s">
        <v>20</v>
      </c>
      <c r="D63" s="9" t="s">
        <v>67</v>
      </c>
      <c r="E63" s="11">
        <v>240</v>
      </c>
      <c r="F63" s="10">
        <f>170.801-F62-F65</f>
        <v>162.903</v>
      </c>
      <c r="G63" s="10">
        <v>0</v>
      </c>
    </row>
    <row r="64" spans="1:7" ht="18.75">
      <c r="A64" s="4" t="s">
        <v>64</v>
      </c>
      <c r="B64" s="9" t="s">
        <v>4</v>
      </c>
      <c r="C64" s="9" t="s">
        <v>20</v>
      </c>
      <c r="D64" s="9" t="s">
        <v>63</v>
      </c>
      <c r="E64" s="11"/>
      <c r="F64" s="10">
        <f>F65</f>
        <v>5.4</v>
      </c>
      <c r="G64" s="10">
        <f>G65</f>
        <v>0</v>
      </c>
    </row>
    <row r="65" spans="1:7" ht="37.5">
      <c r="A65" s="4" t="s">
        <v>43</v>
      </c>
      <c r="B65" s="9" t="s">
        <v>4</v>
      </c>
      <c r="C65" s="9" t="s">
        <v>20</v>
      </c>
      <c r="D65" s="9" t="s">
        <v>63</v>
      </c>
      <c r="E65" s="11">
        <v>850</v>
      </c>
      <c r="F65" s="10">
        <v>5.4</v>
      </c>
      <c r="G65" s="10">
        <v>0</v>
      </c>
    </row>
    <row r="66" spans="1:7" ht="37.5">
      <c r="A66" s="4" t="s">
        <v>34</v>
      </c>
      <c r="B66" s="9" t="s">
        <v>4</v>
      </c>
      <c r="C66" s="9" t="s">
        <v>47</v>
      </c>
      <c r="D66" s="12"/>
      <c r="E66" s="11"/>
      <c r="F66" s="7">
        <f>F67+F70</f>
        <v>8.81827</v>
      </c>
      <c r="G66" s="7">
        <f>G67+G70</f>
        <v>0</v>
      </c>
    </row>
    <row r="67" spans="1:7" ht="93.75">
      <c r="A67" s="4" t="s">
        <v>73</v>
      </c>
      <c r="B67" s="9" t="s">
        <v>4</v>
      </c>
      <c r="C67" s="9" t="s">
        <v>47</v>
      </c>
      <c r="D67" s="12" t="s">
        <v>70</v>
      </c>
      <c r="E67" s="11"/>
      <c r="F67" s="10">
        <f>F68</f>
        <v>8.81827</v>
      </c>
      <c r="G67" s="10">
        <f>G68</f>
        <v>0</v>
      </c>
    </row>
    <row r="68" spans="1:7" ht="37.5">
      <c r="A68" s="8" t="s">
        <v>62</v>
      </c>
      <c r="B68" s="9" t="s">
        <v>4</v>
      </c>
      <c r="C68" s="9" t="s">
        <v>47</v>
      </c>
      <c r="D68" s="12" t="s">
        <v>71</v>
      </c>
      <c r="E68" s="11"/>
      <c r="F68" s="10">
        <f>F69</f>
        <v>8.81827</v>
      </c>
      <c r="G68" s="10">
        <f>G69</f>
        <v>0</v>
      </c>
    </row>
    <row r="69" spans="1:7" ht="23.25" customHeight="1">
      <c r="A69" s="4" t="s">
        <v>28</v>
      </c>
      <c r="B69" s="9" t="s">
        <v>4</v>
      </c>
      <c r="C69" s="9" t="s">
        <v>47</v>
      </c>
      <c r="D69" s="12" t="s">
        <v>71</v>
      </c>
      <c r="E69" s="11">
        <v>540</v>
      </c>
      <c r="F69" s="10">
        <v>8.81827</v>
      </c>
      <c r="G69" s="10">
        <v>0</v>
      </c>
    </row>
    <row r="70" spans="1:7" ht="37.5" hidden="1">
      <c r="A70" s="4" t="s">
        <v>72</v>
      </c>
      <c r="B70" s="9" t="s">
        <v>4</v>
      </c>
      <c r="C70" s="9" t="s">
        <v>47</v>
      </c>
      <c r="D70" s="31" t="s">
        <v>75</v>
      </c>
      <c r="E70" s="11"/>
      <c r="F70" s="10">
        <f>F71</f>
        <v>0</v>
      </c>
      <c r="G70" s="10">
        <f>G71</f>
        <v>0</v>
      </c>
    </row>
    <row r="71" spans="1:7" ht="37.5" hidden="1">
      <c r="A71" s="4" t="s">
        <v>68</v>
      </c>
      <c r="B71" s="9" t="s">
        <v>4</v>
      </c>
      <c r="C71" s="9" t="s">
        <v>47</v>
      </c>
      <c r="D71" s="31" t="s">
        <v>76</v>
      </c>
      <c r="E71" s="11"/>
      <c r="F71" s="10">
        <f>F72</f>
        <v>0</v>
      </c>
      <c r="G71" s="10">
        <f>G72</f>
        <v>0</v>
      </c>
    </row>
    <row r="72" spans="1:7" ht="56.25" hidden="1">
      <c r="A72" s="4" t="s">
        <v>42</v>
      </c>
      <c r="B72" s="9" t="s">
        <v>4</v>
      </c>
      <c r="C72" s="9" t="s">
        <v>47</v>
      </c>
      <c r="D72" s="31" t="s">
        <v>76</v>
      </c>
      <c r="E72" s="11">
        <v>240</v>
      </c>
      <c r="F72" s="10">
        <v>0</v>
      </c>
      <c r="G72" s="10">
        <v>0</v>
      </c>
    </row>
    <row r="73" spans="1:7" ht="24" customHeight="1">
      <c r="A73" s="27" t="s">
        <v>44</v>
      </c>
      <c r="B73" s="28" t="s">
        <v>19</v>
      </c>
      <c r="C73" s="12"/>
      <c r="D73" s="11"/>
      <c r="E73" s="9"/>
      <c r="F73" s="7">
        <f>F80+F74</f>
        <v>548.77341</v>
      </c>
      <c r="G73" s="7">
        <f>G80+G74</f>
        <v>64.39699999999999</v>
      </c>
    </row>
    <row r="74" spans="1:7" ht="24.75" customHeight="1">
      <c r="A74" s="4" t="s">
        <v>109</v>
      </c>
      <c r="B74" s="9" t="s">
        <v>19</v>
      </c>
      <c r="C74" s="12" t="s">
        <v>21</v>
      </c>
      <c r="D74" s="11"/>
      <c r="E74" s="9"/>
      <c r="F74" s="10">
        <f>F75+F78</f>
        <v>47.674</v>
      </c>
      <c r="G74" s="10">
        <f>G75+G78</f>
        <v>64.39699999999999</v>
      </c>
    </row>
    <row r="75" spans="1:7" ht="42.75" customHeight="1">
      <c r="A75" s="8" t="s">
        <v>99</v>
      </c>
      <c r="B75" s="9" t="s">
        <v>19</v>
      </c>
      <c r="C75" s="12" t="s">
        <v>21</v>
      </c>
      <c r="D75" s="11">
        <v>9900000</v>
      </c>
      <c r="E75" s="9"/>
      <c r="F75" s="10">
        <f>F76</f>
        <v>43.952</v>
      </c>
      <c r="G75" s="10">
        <f>G76</f>
        <v>43.952</v>
      </c>
    </row>
    <row r="76" spans="1:7" ht="74.25" customHeight="1">
      <c r="A76" s="4" t="s">
        <v>118</v>
      </c>
      <c r="B76" s="9" t="s">
        <v>19</v>
      </c>
      <c r="C76" s="12" t="s">
        <v>21</v>
      </c>
      <c r="D76" s="9" t="s">
        <v>117</v>
      </c>
      <c r="E76" s="9"/>
      <c r="F76" s="10">
        <f>F77</f>
        <v>43.952</v>
      </c>
      <c r="G76" s="10">
        <f>G77</f>
        <v>43.952</v>
      </c>
    </row>
    <row r="77" spans="1:7" ht="71.25" customHeight="1">
      <c r="A77" s="4" t="s">
        <v>110</v>
      </c>
      <c r="B77" s="9" t="s">
        <v>19</v>
      </c>
      <c r="C77" s="12" t="s">
        <v>21</v>
      </c>
      <c r="D77" s="9" t="s">
        <v>117</v>
      </c>
      <c r="E77" s="9" t="s">
        <v>111</v>
      </c>
      <c r="F77" s="10">
        <v>43.952</v>
      </c>
      <c r="G77" s="10">
        <f>F77</f>
        <v>43.952</v>
      </c>
    </row>
    <row r="78" spans="1:7" ht="71.25" customHeight="1">
      <c r="A78" s="4" t="s">
        <v>122</v>
      </c>
      <c r="B78" s="9" t="s">
        <v>19</v>
      </c>
      <c r="C78" s="12" t="s">
        <v>21</v>
      </c>
      <c r="D78" s="9" t="s">
        <v>123</v>
      </c>
      <c r="E78" s="9"/>
      <c r="F78" s="10">
        <f>F79</f>
        <v>3.722</v>
      </c>
      <c r="G78" s="10">
        <f>G79</f>
        <v>20.445</v>
      </c>
    </row>
    <row r="79" spans="1:7" ht="71.25" customHeight="1">
      <c r="A79" s="4" t="s">
        <v>42</v>
      </c>
      <c r="B79" s="9" t="s">
        <v>19</v>
      </c>
      <c r="C79" s="12" t="s">
        <v>21</v>
      </c>
      <c r="D79" s="9" t="s">
        <v>123</v>
      </c>
      <c r="E79" s="9" t="s">
        <v>45</v>
      </c>
      <c r="F79" s="10">
        <v>3.722</v>
      </c>
      <c r="G79" s="10">
        <v>20.445</v>
      </c>
    </row>
    <row r="80" spans="1:7" ht="37.5">
      <c r="A80" s="4" t="s">
        <v>46</v>
      </c>
      <c r="B80" s="12" t="s">
        <v>19</v>
      </c>
      <c r="C80" s="12" t="s">
        <v>20</v>
      </c>
      <c r="D80" s="11"/>
      <c r="E80" s="9"/>
      <c r="F80" s="7">
        <f>F84+F81</f>
        <v>501.09941</v>
      </c>
      <c r="G80" s="7">
        <f>G84+G81</f>
        <v>0</v>
      </c>
    </row>
    <row r="81" spans="1:7" ht="112.5" hidden="1">
      <c r="A81" s="4" t="s">
        <v>77</v>
      </c>
      <c r="B81" s="12" t="s">
        <v>19</v>
      </c>
      <c r="C81" s="12" t="s">
        <v>20</v>
      </c>
      <c r="D81" s="11">
        <v>1700000</v>
      </c>
      <c r="E81" s="9"/>
      <c r="F81" s="10">
        <f>F82</f>
        <v>0</v>
      </c>
      <c r="G81" s="10">
        <f>G82</f>
        <v>0</v>
      </c>
    </row>
    <row r="82" spans="1:7" ht="37.5" hidden="1">
      <c r="A82" s="8" t="s">
        <v>62</v>
      </c>
      <c r="B82" s="12" t="s">
        <v>19</v>
      </c>
      <c r="C82" s="12" t="s">
        <v>20</v>
      </c>
      <c r="D82" s="11">
        <v>1707820</v>
      </c>
      <c r="E82" s="9"/>
      <c r="F82" s="10">
        <f>F83</f>
        <v>0</v>
      </c>
      <c r="G82" s="10">
        <f>G83</f>
        <v>0</v>
      </c>
    </row>
    <row r="83" spans="1:7" ht="23.25" customHeight="1" hidden="1">
      <c r="A83" s="4" t="s">
        <v>28</v>
      </c>
      <c r="B83" s="12" t="s">
        <v>19</v>
      </c>
      <c r="C83" s="12" t="s">
        <v>20</v>
      </c>
      <c r="D83" s="11">
        <v>1707820</v>
      </c>
      <c r="E83" s="9" t="s">
        <v>27</v>
      </c>
      <c r="F83" s="10">
        <v>0</v>
      </c>
      <c r="G83" s="10">
        <v>0</v>
      </c>
    </row>
    <row r="84" spans="1:7" ht="63.75" customHeight="1">
      <c r="A84" s="4" t="s">
        <v>78</v>
      </c>
      <c r="B84" s="12" t="s">
        <v>19</v>
      </c>
      <c r="C84" s="12" t="s">
        <v>20</v>
      </c>
      <c r="D84" s="11">
        <v>2100000</v>
      </c>
      <c r="E84" s="9"/>
      <c r="F84" s="10">
        <f>F85</f>
        <v>501.09941</v>
      </c>
      <c r="G84" s="10">
        <f>G85</f>
        <v>0</v>
      </c>
    </row>
    <row r="85" spans="1:7" ht="52.5" customHeight="1">
      <c r="A85" s="8" t="s">
        <v>62</v>
      </c>
      <c r="B85" s="12" t="s">
        <v>19</v>
      </c>
      <c r="C85" s="12" t="s">
        <v>20</v>
      </c>
      <c r="D85" s="11">
        <v>2107820</v>
      </c>
      <c r="E85" s="9"/>
      <c r="F85" s="10">
        <f>F86</f>
        <v>501.09941</v>
      </c>
      <c r="G85" s="10">
        <f>G86</f>
        <v>0</v>
      </c>
    </row>
    <row r="86" spans="1:7" ht="18.75">
      <c r="A86" s="4" t="s">
        <v>28</v>
      </c>
      <c r="B86" s="12" t="s">
        <v>19</v>
      </c>
      <c r="C86" s="12" t="s">
        <v>20</v>
      </c>
      <c r="D86" s="11">
        <v>2107820</v>
      </c>
      <c r="E86" s="9" t="s">
        <v>27</v>
      </c>
      <c r="F86" s="10">
        <v>501.09941</v>
      </c>
      <c r="G86" s="10">
        <v>0</v>
      </c>
    </row>
    <row r="87" spans="1:7" ht="26.25" customHeight="1">
      <c r="A87" s="27" t="s">
        <v>35</v>
      </c>
      <c r="B87" s="28" t="s">
        <v>21</v>
      </c>
      <c r="C87" s="29"/>
      <c r="D87" s="30"/>
      <c r="E87" s="28"/>
      <c r="F87" s="7">
        <f>F95+F88</f>
        <v>1277.03609</v>
      </c>
      <c r="G87" s="7">
        <f>G95+G88</f>
        <v>198.59163</v>
      </c>
    </row>
    <row r="88" spans="1:7" ht="18.75">
      <c r="A88" s="4" t="s">
        <v>49</v>
      </c>
      <c r="B88" s="9" t="s">
        <v>21</v>
      </c>
      <c r="C88" s="12" t="s">
        <v>5</v>
      </c>
      <c r="D88" s="30"/>
      <c r="E88" s="28"/>
      <c r="F88" s="7">
        <f>F89+F92</f>
        <v>104.34473000000003</v>
      </c>
      <c r="G88" s="7">
        <f>G89+G92</f>
        <v>0</v>
      </c>
    </row>
    <row r="89" spans="1:7" ht="93.75" customHeight="1">
      <c r="A89" s="4" t="s">
        <v>79</v>
      </c>
      <c r="B89" s="9" t="s">
        <v>21</v>
      </c>
      <c r="C89" s="12" t="s">
        <v>5</v>
      </c>
      <c r="D89" s="12" t="s">
        <v>80</v>
      </c>
      <c r="E89" s="9"/>
      <c r="F89" s="10">
        <f>F90</f>
        <v>44.09134</v>
      </c>
      <c r="G89" s="10">
        <f>G90</f>
        <v>0</v>
      </c>
    </row>
    <row r="90" spans="1:7" ht="45.75" customHeight="1">
      <c r="A90" s="8" t="s">
        <v>62</v>
      </c>
      <c r="B90" s="9" t="s">
        <v>21</v>
      </c>
      <c r="C90" s="12" t="s">
        <v>5</v>
      </c>
      <c r="D90" s="12" t="s">
        <v>81</v>
      </c>
      <c r="E90" s="9"/>
      <c r="F90" s="10">
        <f>F91</f>
        <v>44.09134</v>
      </c>
      <c r="G90" s="10">
        <f>G91</f>
        <v>0</v>
      </c>
    </row>
    <row r="91" spans="1:7" ht="18.75">
      <c r="A91" s="4" t="s">
        <v>28</v>
      </c>
      <c r="B91" s="9" t="s">
        <v>21</v>
      </c>
      <c r="C91" s="12" t="s">
        <v>5</v>
      </c>
      <c r="D91" s="12" t="s">
        <v>81</v>
      </c>
      <c r="E91" s="9" t="s">
        <v>27</v>
      </c>
      <c r="F91" s="10">
        <v>44.09134</v>
      </c>
      <c r="G91" s="10">
        <v>0</v>
      </c>
    </row>
    <row r="92" spans="1:7" ht="150">
      <c r="A92" s="4" t="s">
        <v>82</v>
      </c>
      <c r="B92" s="9" t="s">
        <v>21</v>
      </c>
      <c r="C92" s="12" t="s">
        <v>5</v>
      </c>
      <c r="D92" s="11">
        <v>1000000</v>
      </c>
      <c r="E92" s="9"/>
      <c r="F92" s="10">
        <f>F93</f>
        <v>60.253390000000024</v>
      </c>
      <c r="G92" s="10">
        <f>G93</f>
        <v>0</v>
      </c>
    </row>
    <row r="93" spans="1:7" ht="37.5">
      <c r="A93" s="8" t="s">
        <v>62</v>
      </c>
      <c r="B93" s="9" t="s">
        <v>21</v>
      </c>
      <c r="C93" s="12" t="s">
        <v>5</v>
      </c>
      <c r="D93" s="11">
        <v>1007820</v>
      </c>
      <c r="E93" s="9"/>
      <c r="F93" s="10">
        <f>F94</f>
        <v>60.253390000000024</v>
      </c>
      <c r="G93" s="10">
        <f>G94</f>
        <v>0</v>
      </c>
    </row>
    <row r="94" spans="1:7" ht="18.75">
      <c r="A94" s="4" t="s">
        <v>28</v>
      </c>
      <c r="B94" s="9" t="s">
        <v>21</v>
      </c>
      <c r="C94" s="12" t="s">
        <v>5</v>
      </c>
      <c r="D94" s="11">
        <v>1007820</v>
      </c>
      <c r="E94" s="9" t="s">
        <v>27</v>
      </c>
      <c r="F94" s="10">
        <f>260.25339-200</f>
        <v>60.253390000000024</v>
      </c>
      <c r="G94" s="10">
        <v>0</v>
      </c>
    </row>
    <row r="95" spans="1:7" ht="18.75">
      <c r="A95" s="4" t="s">
        <v>1</v>
      </c>
      <c r="B95" s="9" t="s">
        <v>21</v>
      </c>
      <c r="C95" s="9" t="s">
        <v>4</v>
      </c>
      <c r="D95" s="11"/>
      <c r="E95" s="9"/>
      <c r="F95" s="7">
        <f>F99+F96</f>
        <v>1172.69136</v>
      </c>
      <c r="G95" s="7">
        <f>G99+G96</f>
        <v>198.59163</v>
      </c>
    </row>
    <row r="96" spans="1:7" ht="75">
      <c r="A96" s="4" t="s">
        <v>114</v>
      </c>
      <c r="B96" s="9" t="s">
        <v>21</v>
      </c>
      <c r="C96" s="9" t="s">
        <v>4</v>
      </c>
      <c r="D96" s="11">
        <v>2100000</v>
      </c>
      <c r="E96" s="9"/>
      <c r="F96" s="10">
        <f>F97</f>
        <v>143.36916</v>
      </c>
      <c r="G96" s="10">
        <v>0</v>
      </c>
    </row>
    <row r="97" spans="1:7" ht="46.5" customHeight="1">
      <c r="A97" s="4" t="s">
        <v>62</v>
      </c>
      <c r="B97" s="9" t="s">
        <v>21</v>
      </c>
      <c r="C97" s="9" t="s">
        <v>4</v>
      </c>
      <c r="D97" s="11">
        <v>2107820</v>
      </c>
      <c r="E97" s="9"/>
      <c r="F97" s="10">
        <f>F98</f>
        <v>143.36916</v>
      </c>
      <c r="G97" s="10">
        <v>0</v>
      </c>
    </row>
    <row r="98" spans="1:7" ht="33" customHeight="1">
      <c r="A98" s="4" t="s">
        <v>28</v>
      </c>
      <c r="B98" s="9" t="s">
        <v>21</v>
      </c>
      <c r="C98" s="9" t="s">
        <v>4</v>
      </c>
      <c r="D98" s="11">
        <v>2107820</v>
      </c>
      <c r="E98" s="9" t="s">
        <v>27</v>
      </c>
      <c r="F98" s="10">
        <v>143.36916</v>
      </c>
      <c r="G98" s="10">
        <v>0</v>
      </c>
    </row>
    <row r="99" spans="1:7" ht="37.5">
      <c r="A99" s="8" t="s">
        <v>99</v>
      </c>
      <c r="B99" s="9" t="s">
        <v>21</v>
      </c>
      <c r="C99" s="9" t="s">
        <v>4</v>
      </c>
      <c r="D99" s="11">
        <v>9900000</v>
      </c>
      <c r="E99" s="11"/>
      <c r="F99" s="10">
        <f>F100+F102</f>
        <v>1029.3222</v>
      </c>
      <c r="G99" s="10">
        <f>G100+G102</f>
        <v>198.59163</v>
      </c>
    </row>
    <row r="100" spans="1:7" ht="37.5">
      <c r="A100" s="4" t="s">
        <v>68</v>
      </c>
      <c r="B100" s="9" t="s">
        <v>21</v>
      </c>
      <c r="C100" s="9" t="s">
        <v>4</v>
      </c>
      <c r="D100" s="11">
        <v>9902000</v>
      </c>
      <c r="E100" s="11"/>
      <c r="F100" s="10">
        <f>F101</f>
        <v>830.7305700000001</v>
      </c>
      <c r="G100" s="10">
        <f>G101</f>
        <v>0</v>
      </c>
    </row>
    <row r="101" spans="1:7" ht="56.25">
      <c r="A101" s="4" t="s">
        <v>42</v>
      </c>
      <c r="B101" s="9" t="s">
        <v>21</v>
      </c>
      <c r="C101" s="9" t="s">
        <v>4</v>
      </c>
      <c r="D101" s="11">
        <v>9902000</v>
      </c>
      <c r="E101" s="9" t="s">
        <v>45</v>
      </c>
      <c r="F101" s="10">
        <f>1172.69136-F98-F103</f>
        <v>830.7305700000001</v>
      </c>
      <c r="G101" s="10">
        <v>0</v>
      </c>
    </row>
    <row r="102" spans="1:7" ht="63.75" customHeight="1">
      <c r="A102" s="4" t="s">
        <v>116</v>
      </c>
      <c r="B102" s="9" t="s">
        <v>21</v>
      </c>
      <c r="C102" s="9" t="s">
        <v>4</v>
      </c>
      <c r="D102" s="11">
        <v>9907240</v>
      </c>
      <c r="E102" s="9"/>
      <c r="F102" s="10">
        <f>F103</f>
        <v>198.59163</v>
      </c>
      <c r="G102" s="10">
        <f>G103</f>
        <v>198.59163</v>
      </c>
    </row>
    <row r="103" spans="1:7" ht="56.25">
      <c r="A103" s="4" t="s">
        <v>42</v>
      </c>
      <c r="B103" s="9" t="s">
        <v>21</v>
      </c>
      <c r="C103" s="9" t="s">
        <v>4</v>
      </c>
      <c r="D103" s="11">
        <v>9907240</v>
      </c>
      <c r="E103" s="9" t="s">
        <v>45</v>
      </c>
      <c r="F103" s="10">
        <f>96.12476+102.46687</f>
        <v>198.59163</v>
      </c>
      <c r="G103" s="10">
        <f>F103</f>
        <v>198.59163</v>
      </c>
    </row>
    <row r="104" spans="1:7" ht="18.75">
      <c r="A104" s="27" t="s">
        <v>36</v>
      </c>
      <c r="B104" s="28" t="s">
        <v>22</v>
      </c>
      <c r="C104" s="28"/>
      <c r="D104" s="30"/>
      <c r="E104" s="28"/>
      <c r="F104" s="7">
        <f>F105</f>
        <v>2</v>
      </c>
      <c r="G104" s="7">
        <f>G105</f>
        <v>0</v>
      </c>
    </row>
    <row r="105" spans="1:7" ht="46.5" customHeight="1">
      <c r="A105" s="4" t="s">
        <v>10</v>
      </c>
      <c r="B105" s="9" t="s">
        <v>22</v>
      </c>
      <c r="C105" s="9" t="s">
        <v>4</v>
      </c>
      <c r="D105" s="11"/>
      <c r="E105" s="11"/>
      <c r="F105" s="7">
        <f>F106</f>
        <v>2</v>
      </c>
      <c r="G105" s="7">
        <f>G106</f>
        <v>0</v>
      </c>
    </row>
    <row r="106" spans="1:7" ht="37.5">
      <c r="A106" s="8" t="s">
        <v>99</v>
      </c>
      <c r="B106" s="9" t="s">
        <v>22</v>
      </c>
      <c r="C106" s="9" t="s">
        <v>4</v>
      </c>
      <c r="D106" s="11">
        <v>9900000</v>
      </c>
      <c r="E106" s="11"/>
      <c r="F106" s="10">
        <f>F107+F109</f>
        <v>2</v>
      </c>
      <c r="G106" s="10">
        <f>G107+G109</f>
        <v>0</v>
      </c>
    </row>
    <row r="107" spans="1:7" ht="37.5">
      <c r="A107" s="4" t="s">
        <v>68</v>
      </c>
      <c r="B107" s="9" t="s">
        <v>22</v>
      </c>
      <c r="C107" s="9" t="s">
        <v>4</v>
      </c>
      <c r="D107" s="11">
        <v>9902000</v>
      </c>
      <c r="E107" s="11"/>
      <c r="F107" s="10">
        <f>F108</f>
        <v>2</v>
      </c>
      <c r="G107" s="10">
        <f>G108</f>
        <v>0</v>
      </c>
    </row>
    <row r="108" spans="1:7" ht="56.25">
      <c r="A108" s="4" t="s">
        <v>42</v>
      </c>
      <c r="B108" s="9" t="s">
        <v>22</v>
      </c>
      <c r="C108" s="9" t="s">
        <v>4</v>
      </c>
      <c r="D108" s="11">
        <v>9902000</v>
      </c>
      <c r="E108" s="9" t="s">
        <v>45</v>
      </c>
      <c r="F108" s="10">
        <v>2</v>
      </c>
      <c r="G108" s="10">
        <v>0</v>
      </c>
    </row>
    <row r="109" spans="1:7" ht="18.75" hidden="1">
      <c r="A109" s="4" t="s">
        <v>64</v>
      </c>
      <c r="B109" s="9" t="s">
        <v>22</v>
      </c>
      <c r="C109" s="9" t="s">
        <v>4</v>
      </c>
      <c r="D109" s="9" t="s">
        <v>63</v>
      </c>
      <c r="E109" s="11"/>
      <c r="F109" s="10">
        <f>F110</f>
        <v>0</v>
      </c>
      <c r="G109" s="10">
        <f>G110</f>
        <v>0</v>
      </c>
    </row>
    <row r="110" spans="1:7" ht="37.5" hidden="1">
      <c r="A110" s="4" t="s">
        <v>43</v>
      </c>
      <c r="B110" s="9" t="s">
        <v>22</v>
      </c>
      <c r="C110" s="9" t="s">
        <v>4</v>
      </c>
      <c r="D110" s="9" t="s">
        <v>63</v>
      </c>
      <c r="E110" s="11">
        <v>850</v>
      </c>
      <c r="F110" s="10">
        <v>0</v>
      </c>
      <c r="G110" s="10">
        <v>0</v>
      </c>
    </row>
    <row r="111" spans="1:7" ht="18.75">
      <c r="A111" s="27" t="s">
        <v>53</v>
      </c>
      <c r="B111" s="28" t="s">
        <v>54</v>
      </c>
      <c r="C111" s="9"/>
      <c r="D111" s="11"/>
      <c r="E111" s="9"/>
      <c r="F111" s="7">
        <f>F112</f>
        <v>6.46439</v>
      </c>
      <c r="G111" s="7">
        <f>G112</f>
        <v>0</v>
      </c>
    </row>
    <row r="112" spans="1:7" ht="37.5">
      <c r="A112" s="4" t="s">
        <v>55</v>
      </c>
      <c r="B112" s="9" t="s">
        <v>54</v>
      </c>
      <c r="C112" s="9" t="s">
        <v>54</v>
      </c>
      <c r="D112" s="11"/>
      <c r="E112" s="9"/>
      <c r="F112" s="7">
        <f>F113+F116</f>
        <v>6.46439</v>
      </c>
      <c r="G112" s="7">
        <f>G113+G116</f>
        <v>0</v>
      </c>
    </row>
    <row r="113" spans="1:7" ht="74.25" customHeight="1" hidden="1">
      <c r="A113" s="4" t="s">
        <v>83</v>
      </c>
      <c r="B113" s="9" t="s">
        <v>54</v>
      </c>
      <c r="C113" s="9" t="s">
        <v>54</v>
      </c>
      <c r="D113" s="9" t="s">
        <v>56</v>
      </c>
      <c r="E113" s="9"/>
      <c r="F113" s="10">
        <f>F114</f>
        <v>0</v>
      </c>
      <c r="G113" s="10">
        <f>G114</f>
        <v>0</v>
      </c>
    </row>
    <row r="114" spans="1:7" ht="48" customHeight="1" hidden="1">
      <c r="A114" s="8" t="s">
        <v>62</v>
      </c>
      <c r="B114" s="9" t="s">
        <v>54</v>
      </c>
      <c r="C114" s="9" t="s">
        <v>54</v>
      </c>
      <c r="D114" s="9" t="s">
        <v>84</v>
      </c>
      <c r="E114" s="9"/>
      <c r="F114" s="10">
        <f>F115</f>
        <v>0</v>
      </c>
      <c r="G114" s="10">
        <f>G115</f>
        <v>0</v>
      </c>
    </row>
    <row r="115" spans="1:7" ht="18.75" hidden="1">
      <c r="A115" s="4" t="s">
        <v>28</v>
      </c>
      <c r="B115" s="9" t="s">
        <v>54</v>
      </c>
      <c r="C115" s="9" t="s">
        <v>54</v>
      </c>
      <c r="D115" s="9" t="s">
        <v>84</v>
      </c>
      <c r="E115" s="9" t="s">
        <v>27</v>
      </c>
      <c r="F115" s="10">
        <v>0</v>
      </c>
      <c r="G115" s="10">
        <v>0</v>
      </c>
    </row>
    <row r="116" spans="1:7" ht="116.25" customHeight="1">
      <c r="A116" s="4" t="s">
        <v>85</v>
      </c>
      <c r="B116" s="9" t="s">
        <v>54</v>
      </c>
      <c r="C116" s="9" t="s">
        <v>54</v>
      </c>
      <c r="D116" s="9" t="s">
        <v>86</v>
      </c>
      <c r="E116" s="9"/>
      <c r="F116" s="10">
        <f>F117</f>
        <v>6.46439</v>
      </c>
      <c r="G116" s="10">
        <f>G117</f>
        <v>0</v>
      </c>
    </row>
    <row r="117" spans="1:7" ht="37.5" customHeight="1">
      <c r="A117" s="8" t="s">
        <v>62</v>
      </c>
      <c r="B117" s="9" t="s">
        <v>54</v>
      </c>
      <c r="C117" s="9" t="s">
        <v>54</v>
      </c>
      <c r="D117" s="9" t="s">
        <v>87</v>
      </c>
      <c r="E117" s="9"/>
      <c r="F117" s="10">
        <f>F118</f>
        <v>6.46439</v>
      </c>
      <c r="G117" s="10">
        <f>G118</f>
        <v>0</v>
      </c>
    </row>
    <row r="118" spans="1:7" ht="18.75">
      <c r="A118" s="4" t="s">
        <v>28</v>
      </c>
      <c r="B118" s="9" t="s">
        <v>54</v>
      </c>
      <c r="C118" s="9" t="s">
        <v>54</v>
      </c>
      <c r="D118" s="9" t="s">
        <v>87</v>
      </c>
      <c r="E118" s="9" t="s">
        <v>27</v>
      </c>
      <c r="F118" s="10">
        <v>6.46439</v>
      </c>
      <c r="G118" s="10">
        <v>0</v>
      </c>
    </row>
    <row r="119" spans="1:7" ht="18.75">
      <c r="A119" s="27" t="s">
        <v>37</v>
      </c>
      <c r="B119" s="28" t="s">
        <v>23</v>
      </c>
      <c r="C119" s="28"/>
      <c r="D119" s="30"/>
      <c r="E119" s="28"/>
      <c r="F119" s="7">
        <f>F120+F130</f>
        <v>1054.28682</v>
      </c>
      <c r="G119" s="7">
        <f>G120</f>
        <v>0</v>
      </c>
    </row>
    <row r="120" spans="1:7" ht="18.75">
      <c r="A120" s="4" t="s">
        <v>0</v>
      </c>
      <c r="B120" s="9" t="s">
        <v>23</v>
      </c>
      <c r="C120" s="5" t="s">
        <v>5</v>
      </c>
      <c r="D120" s="11"/>
      <c r="E120" s="11"/>
      <c r="F120" s="7">
        <f>F127+F121+F124</f>
        <v>1041.44535</v>
      </c>
      <c r="G120" s="7">
        <f>G127+G121</f>
        <v>0</v>
      </c>
    </row>
    <row r="121" spans="1:7" ht="75">
      <c r="A121" s="4" t="s">
        <v>88</v>
      </c>
      <c r="B121" s="9" t="s">
        <v>23</v>
      </c>
      <c r="C121" s="5" t="s">
        <v>5</v>
      </c>
      <c r="D121" s="12" t="s">
        <v>24</v>
      </c>
      <c r="E121" s="9"/>
      <c r="F121" s="10">
        <f>F122</f>
        <v>363.57412</v>
      </c>
      <c r="G121" s="10">
        <f>G122</f>
        <v>0</v>
      </c>
    </row>
    <row r="122" spans="1:7" ht="37.5">
      <c r="A122" s="8" t="s">
        <v>62</v>
      </c>
      <c r="B122" s="9" t="s">
        <v>23</v>
      </c>
      <c r="C122" s="5" t="s">
        <v>5</v>
      </c>
      <c r="D122" s="12" t="s">
        <v>89</v>
      </c>
      <c r="E122" s="9"/>
      <c r="F122" s="10">
        <f>F123</f>
        <v>363.57412</v>
      </c>
      <c r="G122" s="10">
        <f>G123</f>
        <v>0</v>
      </c>
    </row>
    <row r="123" spans="1:7" ht="18.75">
      <c r="A123" s="4" t="s">
        <v>28</v>
      </c>
      <c r="B123" s="9" t="s">
        <v>23</v>
      </c>
      <c r="C123" s="5" t="s">
        <v>5</v>
      </c>
      <c r="D123" s="12" t="s">
        <v>89</v>
      </c>
      <c r="E123" s="9" t="s">
        <v>27</v>
      </c>
      <c r="F123" s="10">
        <v>363.57412</v>
      </c>
      <c r="G123" s="10">
        <v>0</v>
      </c>
    </row>
    <row r="124" spans="1:7" ht="94.5" customHeight="1">
      <c r="A124" s="4" t="s">
        <v>120</v>
      </c>
      <c r="B124" s="9" t="s">
        <v>23</v>
      </c>
      <c r="C124" s="5" t="s">
        <v>5</v>
      </c>
      <c r="D124" s="11">
        <v>3300000</v>
      </c>
      <c r="E124" s="11"/>
      <c r="F124" s="10">
        <f>F125</f>
        <v>291.22707</v>
      </c>
      <c r="G124" s="10">
        <f>G125</f>
        <v>0</v>
      </c>
    </row>
    <row r="125" spans="1:7" ht="36.75" customHeight="1">
      <c r="A125" s="4" t="s">
        <v>68</v>
      </c>
      <c r="B125" s="9" t="s">
        <v>23</v>
      </c>
      <c r="C125" s="5" t="s">
        <v>5</v>
      </c>
      <c r="D125" s="11">
        <v>3302000</v>
      </c>
      <c r="E125" s="11"/>
      <c r="F125" s="10">
        <f>F126</f>
        <v>291.22707</v>
      </c>
      <c r="G125" s="10">
        <f>G126</f>
        <v>0</v>
      </c>
    </row>
    <row r="126" spans="1:7" ht="56.25">
      <c r="A126" s="4" t="s">
        <v>42</v>
      </c>
      <c r="B126" s="9" t="s">
        <v>23</v>
      </c>
      <c r="C126" s="5" t="s">
        <v>5</v>
      </c>
      <c r="D126" s="11">
        <v>3302000</v>
      </c>
      <c r="E126" s="11">
        <v>240</v>
      </c>
      <c r="F126" s="10">
        <v>291.22707</v>
      </c>
      <c r="G126" s="10">
        <v>0</v>
      </c>
    </row>
    <row r="127" spans="1:7" ht="37.5">
      <c r="A127" s="8" t="s">
        <v>99</v>
      </c>
      <c r="B127" s="9" t="s">
        <v>23</v>
      </c>
      <c r="C127" s="5" t="s">
        <v>5</v>
      </c>
      <c r="D127" s="11">
        <v>9900000</v>
      </c>
      <c r="E127" s="11"/>
      <c r="F127" s="10">
        <f>F128</f>
        <v>386.64415999999994</v>
      </c>
      <c r="G127" s="10">
        <f>G128</f>
        <v>0</v>
      </c>
    </row>
    <row r="128" spans="1:7" ht="37.5">
      <c r="A128" s="4" t="s">
        <v>68</v>
      </c>
      <c r="B128" s="9" t="s">
        <v>23</v>
      </c>
      <c r="C128" s="5" t="s">
        <v>5</v>
      </c>
      <c r="D128" s="11">
        <v>9902000</v>
      </c>
      <c r="E128" s="11"/>
      <c r="F128" s="10">
        <f>F129</f>
        <v>386.64415999999994</v>
      </c>
      <c r="G128" s="10">
        <f>G129</f>
        <v>0</v>
      </c>
    </row>
    <row r="129" spans="1:7" ht="56.25">
      <c r="A129" s="4" t="s">
        <v>42</v>
      </c>
      <c r="B129" s="9" t="s">
        <v>23</v>
      </c>
      <c r="C129" s="5" t="s">
        <v>5</v>
      </c>
      <c r="D129" s="11">
        <v>9902000</v>
      </c>
      <c r="E129" s="9" t="s">
        <v>45</v>
      </c>
      <c r="F129" s="10">
        <f>1041.44535-F126-F123</f>
        <v>386.64415999999994</v>
      </c>
      <c r="G129" s="10">
        <v>0</v>
      </c>
    </row>
    <row r="130" spans="1:7" ht="37.5">
      <c r="A130" s="4" t="s">
        <v>115</v>
      </c>
      <c r="B130" s="9" t="s">
        <v>23</v>
      </c>
      <c r="C130" s="5" t="s">
        <v>19</v>
      </c>
      <c r="D130" s="12"/>
      <c r="E130" s="28"/>
      <c r="F130" s="7">
        <f>F132</f>
        <v>12.84147</v>
      </c>
      <c r="G130" s="7">
        <v>0</v>
      </c>
    </row>
    <row r="131" spans="1:7" ht="75">
      <c r="A131" s="4" t="s">
        <v>88</v>
      </c>
      <c r="B131" s="9" t="s">
        <v>23</v>
      </c>
      <c r="C131" s="5" t="s">
        <v>19</v>
      </c>
      <c r="D131" s="12" t="s">
        <v>24</v>
      </c>
      <c r="E131" s="9"/>
      <c r="F131" s="10">
        <f>F132</f>
        <v>12.84147</v>
      </c>
      <c r="G131" s="10">
        <f>G132</f>
        <v>0</v>
      </c>
    </row>
    <row r="132" spans="1:7" ht="37.5">
      <c r="A132" s="8" t="s">
        <v>62</v>
      </c>
      <c r="B132" s="9" t="s">
        <v>23</v>
      </c>
      <c r="C132" s="5" t="s">
        <v>19</v>
      </c>
      <c r="D132" s="12" t="s">
        <v>89</v>
      </c>
      <c r="E132" s="9"/>
      <c r="F132" s="10">
        <f>F133</f>
        <v>12.84147</v>
      </c>
      <c r="G132" s="10"/>
    </row>
    <row r="133" spans="1:7" ht="18.75" customHeight="1">
      <c r="A133" s="4" t="s">
        <v>28</v>
      </c>
      <c r="B133" s="9" t="s">
        <v>23</v>
      </c>
      <c r="C133" s="5" t="s">
        <v>19</v>
      </c>
      <c r="D133" s="12" t="s">
        <v>89</v>
      </c>
      <c r="E133" s="9" t="s">
        <v>27</v>
      </c>
      <c r="F133" s="10">
        <v>12.84147</v>
      </c>
      <c r="G133" s="10"/>
    </row>
    <row r="134" spans="1:7" ht="18.75">
      <c r="A134" s="27" t="s">
        <v>51</v>
      </c>
      <c r="B134" s="28" t="s">
        <v>50</v>
      </c>
      <c r="C134" s="5"/>
      <c r="D134" s="11"/>
      <c r="E134" s="9"/>
      <c r="F134" s="7">
        <f>F135</f>
        <v>65.1254</v>
      </c>
      <c r="G134" s="7">
        <f>G135</f>
        <v>0</v>
      </c>
    </row>
    <row r="135" spans="1:7" ht="18.75">
      <c r="A135" s="4" t="s">
        <v>52</v>
      </c>
      <c r="B135" s="9" t="s">
        <v>50</v>
      </c>
      <c r="C135" s="5" t="s">
        <v>4</v>
      </c>
      <c r="D135" s="11"/>
      <c r="E135" s="9"/>
      <c r="F135" s="7">
        <f>F136+F139</f>
        <v>65.1254</v>
      </c>
      <c r="G135" s="7">
        <f>G136</f>
        <v>0</v>
      </c>
    </row>
    <row r="136" spans="1:7" ht="57" customHeight="1">
      <c r="A136" s="4" t="s">
        <v>90</v>
      </c>
      <c r="B136" s="9" t="s">
        <v>50</v>
      </c>
      <c r="C136" s="5" t="s">
        <v>4</v>
      </c>
      <c r="D136" s="12" t="s">
        <v>91</v>
      </c>
      <c r="E136" s="9"/>
      <c r="F136" s="10">
        <f>F137</f>
        <v>29.39423</v>
      </c>
      <c r="G136" s="10">
        <f>G137</f>
        <v>0</v>
      </c>
    </row>
    <row r="137" spans="1:7" ht="42" customHeight="1">
      <c r="A137" s="8" t="s">
        <v>62</v>
      </c>
      <c r="B137" s="9" t="s">
        <v>50</v>
      </c>
      <c r="C137" s="5" t="s">
        <v>4</v>
      </c>
      <c r="D137" s="12" t="s">
        <v>92</v>
      </c>
      <c r="E137" s="9"/>
      <c r="F137" s="10">
        <f>F138</f>
        <v>29.39423</v>
      </c>
      <c r="G137" s="10">
        <f>G138</f>
        <v>0</v>
      </c>
    </row>
    <row r="138" spans="1:7" ht="18.75">
      <c r="A138" s="4" t="s">
        <v>28</v>
      </c>
      <c r="B138" s="9" t="s">
        <v>50</v>
      </c>
      <c r="C138" s="5" t="s">
        <v>4</v>
      </c>
      <c r="D138" s="12" t="s">
        <v>92</v>
      </c>
      <c r="E138" s="9" t="s">
        <v>27</v>
      </c>
      <c r="F138" s="10">
        <v>29.39423</v>
      </c>
      <c r="G138" s="10">
        <v>0</v>
      </c>
    </row>
    <row r="139" spans="1:7" ht="58.5" customHeight="1">
      <c r="A139" s="4" t="s">
        <v>93</v>
      </c>
      <c r="B139" s="9" t="s">
        <v>50</v>
      </c>
      <c r="C139" s="5" t="s">
        <v>4</v>
      </c>
      <c r="D139" s="12" t="s">
        <v>94</v>
      </c>
      <c r="E139" s="9"/>
      <c r="F139" s="10">
        <f>F140</f>
        <v>35.73117</v>
      </c>
      <c r="G139" s="10">
        <f>G140</f>
        <v>0</v>
      </c>
    </row>
    <row r="140" spans="1:7" ht="37.5">
      <c r="A140" s="8" t="s">
        <v>62</v>
      </c>
      <c r="B140" s="9" t="s">
        <v>50</v>
      </c>
      <c r="C140" s="5" t="s">
        <v>4</v>
      </c>
      <c r="D140" s="12" t="s">
        <v>95</v>
      </c>
      <c r="E140" s="9"/>
      <c r="F140" s="10">
        <f>F141</f>
        <v>35.73117</v>
      </c>
      <c r="G140" s="10">
        <f>G141</f>
        <v>0</v>
      </c>
    </row>
    <row r="141" spans="1:7" ht="18.75">
      <c r="A141" s="4" t="s">
        <v>28</v>
      </c>
      <c r="B141" s="9" t="s">
        <v>50</v>
      </c>
      <c r="C141" s="5" t="s">
        <v>4</v>
      </c>
      <c r="D141" s="12" t="s">
        <v>95</v>
      </c>
      <c r="E141" s="9" t="s">
        <v>27</v>
      </c>
      <c r="F141" s="10">
        <v>35.73117</v>
      </c>
      <c r="G141" s="10">
        <v>0</v>
      </c>
    </row>
    <row r="142" spans="1:7" ht="18.75">
      <c r="A142" s="27" t="s">
        <v>97</v>
      </c>
      <c r="B142" s="28" t="s">
        <v>9</v>
      </c>
      <c r="C142" s="6"/>
      <c r="D142" s="30"/>
      <c r="E142" s="28"/>
      <c r="F142" s="7">
        <f aca="true" t="shared" si="4" ref="F142:G145">F143</f>
        <v>244.61824</v>
      </c>
      <c r="G142" s="7">
        <f t="shared" si="4"/>
        <v>0</v>
      </c>
    </row>
    <row r="143" spans="1:7" ht="18.75">
      <c r="A143" s="4" t="s">
        <v>96</v>
      </c>
      <c r="B143" s="9" t="s">
        <v>9</v>
      </c>
      <c r="C143" s="5" t="s">
        <v>5</v>
      </c>
      <c r="D143" s="11"/>
      <c r="E143" s="9"/>
      <c r="F143" s="7">
        <f t="shared" si="4"/>
        <v>244.61824</v>
      </c>
      <c r="G143" s="7">
        <f t="shared" si="4"/>
        <v>0</v>
      </c>
    </row>
    <row r="144" spans="1:7" ht="75">
      <c r="A144" s="4" t="s">
        <v>83</v>
      </c>
      <c r="B144" s="9" t="s">
        <v>9</v>
      </c>
      <c r="C144" s="5" t="s">
        <v>5</v>
      </c>
      <c r="D144" s="9" t="s">
        <v>56</v>
      </c>
      <c r="E144" s="9"/>
      <c r="F144" s="10">
        <f t="shared" si="4"/>
        <v>244.61824</v>
      </c>
      <c r="G144" s="10">
        <f t="shared" si="4"/>
        <v>0</v>
      </c>
    </row>
    <row r="145" spans="1:7" ht="37.5">
      <c r="A145" s="8" t="s">
        <v>62</v>
      </c>
      <c r="B145" s="9" t="s">
        <v>9</v>
      </c>
      <c r="C145" s="5" t="s">
        <v>5</v>
      </c>
      <c r="D145" s="9" t="s">
        <v>84</v>
      </c>
      <c r="E145" s="9"/>
      <c r="F145" s="10">
        <f t="shared" si="4"/>
        <v>244.61824</v>
      </c>
      <c r="G145" s="10">
        <f t="shared" si="4"/>
        <v>0</v>
      </c>
    </row>
    <row r="146" spans="1:7" ht="18.75">
      <c r="A146" s="4" t="s">
        <v>28</v>
      </c>
      <c r="B146" s="9" t="s">
        <v>9</v>
      </c>
      <c r="C146" s="5" t="s">
        <v>5</v>
      </c>
      <c r="D146" s="9" t="s">
        <v>84</v>
      </c>
      <c r="E146" s="9" t="s">
        <v>27</v>
      </c>
      <c r="F146" s="10">
        <v>244.61824</v>
      </c>
      <c r="G146" s="10">
        <v>0</v>
      </c>
    </row>
    <row r="147" spans="1:7" ht="37.5" hidden="1">
      <c r="A147" s="27" t="s">
        <v>38</v>
      </c>
      <c r="B147" s="28" t="s">
        <v>15</v>
      </c>
      <c r="C147" s="6"/>
      <c r="D147" s="30"/>
      <c r="E147" s="28"/>
      <c r="F147" s="7">
        <f>F148</f>
        <v>0</v>
      </c>
      <c r="G147" s="7">
        <f>G148</f>
        <v>0</v>
      </c>
    </row>
    <row r="148" spans="1:7" ht="56.25" hidden="1">
      <c r="A148" s="4" t="s">
        <v>29</v>
      </c>
      <c r="B148" s="9" t="s">
        <v>15</v>
      </c>
      <c r="C148" s="5" t="s">
        <v>5</v>
      </c>
      <c r="D148" s="11"/>
      <c r="E148" s="9"/>
      <c r="F148" s="7">
        <f>F150</f>
        <v>0</v>
      </c>
      <c r="G148" s="7">
        <f>G150</f>
        <v>0</v>
      </c>
    </row>
    <row r="149" spans="1:7" ht="37.5" hidden="1">
      <c r="A149" s="8" t="s">
        <v>99</v>
      </c>
      <c r="B149" s="9" t="s">
        <v>15</v>
      </c>
      <c r="C149" s="5" t="s">
        <v>5</v>
      </c>
      <c r="D149" s="11">
        <v>9900000</v>
      </c>
      <c r="E149" s="9"/>
      <c r="F149" s="10">
        <f>F150</f>
        <v>0</v>
      </c>
      <c r="G149" s="10">
        <f>G150</f>
        <v>0</v>
      </c>
    </row>
    <row r="150" spans="1:7" ht="18.75" hidden="1">
      <c r="A150" s="4" t="s">
        <v>64</v>
      </c>
      <c r="B150" s="9" t="s">
        <v>15</v>
      </c>
      <c r="C150" s="5" t="s">
        <v>5</v>
      </c>
      <c r="D150" s="9" t="s">
        <v>63</v>
      </c>
      <c r="E150" s="9"/>
      <c r="F150" s="10">
        <f>F151</f>
        <v>0</v>
      </c>
      <c r="G150" s="10">
        <f>G151</f>
        <v>0</v>
      </c>
    </row>
    <row r="151" spans="1:7" ht="26.25" customHeight="1" hidden="1">
      <c r="A151" s="4" t="s">
        <v>31</v>
      </c>
      <c r="B151" s="9" t="s">
        <v>15</v>
      </c>
      <c r="C151" s="5" t="s">
        <v>5</v>
      </c>
      <c r="D151" s="9" t="s">
        <v>63</v>
      </c>
      <c r="E151" s="9" t="s">
        <v>30</v>
      </c>
      <c r="F151" s="10">
        <v>0</v>
      </c>
      <c r="G151" s="10">
        <v>0</v>
      </c>
    </row>
    <row r="152" spans="1:7" ht="75" hidden="1">
      <c r="A152" s="27" t="s">
        <v>48</v>
      </c>
      <c r="B152" s="30">
        <v>14</v>
      </c>
      <c r="C152" s="6"/>
      <c r="D152" s="30"/>
      <c r="E152" s="28"/>
      <c r="F152" s="7">
        <f aca="true" t="shared" si="5" ref="F152:G154">F153</f>
        <v>0</v>
      </c>
      <c r="G152" s="7">
        <f t="shared" si="5"/>
        <v>0</v>
      </c>
    </row>
    <row r="153" spans="1:7" ht="75" hidden="1">
      <c r="A153" s="4" t="s">
        <v>16</v>
      </c>
      <c r="B153" s="11">
        <v>14</v>
      </c>
      <c r="C153" s="12" t="s">
        <v>4</v>
      </c>
      <c r="D153" s="11"/>
      <c r="E153" s="11"/>
      <c r="F153" s="7">
        <f t="shared" si="5"/>
        <v>0</v>
      </c>
      <c r="G153" s="7">
        <f t="shared" si="5"/>
        <v>0</v>
      </c>
    </row>
    <row r="154" spans="1:7" ht="18.75" hidden="1">
      <c r="A154" s="4" t="s">
        <v>7</v>
      </c>
      <c r="B154" s="11">
        <v>14</v>
      </c>
      <c r="C154" s="12" t="s">
        <v>4</v>
      </c>
      <c r="D154" s="11">
        <v>5210000</v>
      </c>
      <c r="E154" s="11"/>
      <c r="F154" s="10">
        <f t="shared" si="5"/>
        <v>0</v>
      </c>
      <c r="G154" s="10">
        <f t="shared" si="5"/>
        <v>0</v>
      </c>
    </row>
    <row r="155" spans="1:7" ht="18.75" hidden="1">
      <c r="A155" s="4" t="s">
        <v>28</v>
      </c>
      <c r="B155" s="11">
        <v>14</v>
      </c>
      <c r="C155" s="12" t="s">
        <v>4</v>
      </c>
      <c r="D155" s="11">
        <v>5210000</v>
      </c>
      <c r="E155" s="9" t="s">
        <v>27</v>
      </c>
      <c r="F155" s="10">
        <v>0</v>
      </c>
      <c r="G155" s="10">
        <v>0</v>
      </c>
    </row>
    <row r="156" spans="1:7" ht="37.5" hidden="1">
      <c r="A156" s="4" t="s">
        <v>3</v>
      </c>
      <c r="B156" s="14"/>
      <c r="C156" s="5"/>
      <c r="D156" s="14"/>
      <c r="E156" s="14"/>
      <c r="F156" s="15">
        <v>0</v>
      </c>
      <c r="G156" s="15">
        <v>0</v>
      </c>
    </row>
    <row r="157" spans="1:7" ht="18.75">
      <c r="A157" s="13"/>
      <c r="B157" s="14"/>
      <c r="C157" s="5"/>
      <c r="D157" s="14"/>
      <c r="E157" s="14"/>
      <c r="F157" s="16"/>
      <c r="G157" s="16"/>
    </row>
    <row r="158" spans="1:7" ht="18.75">
      <c r="A158" s="17" t="s">
        <v>2</v>
      </c>
      <c r="B158" s="18"/>
      <c r="C158" s="6"/>
      <c r="D158" s="18"/>
      <c r="E158" s="18"/>
      <c r="F158" s="15">
        <f>SUM(F6+F58+F73+F87+F104+F111+F119+F134+F142+F147+F53)</f>
        <v>6129.6443899999995</v>
      </c>
      <c r="G158" s="15">
        <f>SUM(G6+G58+G73+G87+G104+G111+G119+G134+G142+G147+G53)</f>
        <v>627.845</v>
      </c>
    </row>
    <row r="160" ht="18.75">
      <c r="F160" s="32"/>
    </row>
    <row r="161" ht="18.75">
      <c r="F161" s="33"/>
    </row>
  </sheetData>
  <sheetProtection/>
  <mergeCells count="8">
    <mergeCell ref="F4:G4"/>
    <mergeCell ref="D1:H1"/>
    <mergeCell ref="A4:A5"/>
    <mergeCell ref="A2:G2"/>
    <mergeCell ref="B4:B5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work</cp:lastModifiedBy>
  <cp:lastPrinted>2016-05-23T11:28:21Z</cp:lastPrinted>
  <dcterms:created xsi:type="dcterms:W3CDTF">2007-10-25T07:07:19Z</dcterms:created>
  <dcterms:modified xsi:type="dcterms:W3CDTF">2016-05-23T11:29:00Z</dcterms:modified>
  <cp:category/>
  <cp:version/>
  <cp:contentType/>
  <cp:contentStatus/>
</cp:coreProperties>
</file>